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91" yWindow="75" windowWidth="15210" windowHeight="12120" tabRatio="842" activeTab="0"/>
  </bookViews>
  <sheets>
    <sheet name="2023" sheetId="1" r:id="rId1"/>
  </sheets>
  <definedNames>
    <definedName name="_xlnm.Print_Titles" localSheetId="0">'2023'!$9:$9</definedName>
    <definedName name="_xlnm.Print_Area" localSheetId="0">'2023'!$A$1:$H$475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<sst xmlns="http://schemas.openxmlformats.org/spreadsheetml/2006/main" count="351" uniqueCount="73">
  <si>
    <t>№ п/п</t>
  </si>
  <si>
    <t>в том числе:</t>
  </si>
  <si>
    <t>федеральный бюджет</t>
  </si>
  <si>
    <t>местный бюджет</t>
  </si>
  <si>
    <t>финансирование всего</t>
  </si>
  <si>
    <t>бюджет Ставропольского края</t>
  </si>
  <si>
    <t>Наименование программы (мероприятия)</t>
  </si>
  <si>
    <t xml:space="preserve">внебюджетные источники </t>
  </si>
  <si>
    <t>Муниципальные программы</t>
  </si>
  <si>
    <t>подпрограмма  "Сохранение традиционной  народной культуры и развитие культурно-досуговой деятельности"</t>
  </si>
  <si>
    <t>подпрограмма "Развитие животноводства"</t>
  </si>
  <si>
    <t>подпрограмма  "Развитие растениеводства"</t>
  </si>
  <si>
    <t>Сведения</t>
  </si>
  <si>
    <t>тыс, руб.</t>
  </si>
  <si>
    <t>Кассовые расходы с начала текущего года</t>
  </si>
  <si>
    <t>в % к объему финансирования по программе</t>
  </si>
  <si>
    <t>подпрограмма "Развитие общего и дополнительного образования"</t>
  </si>
  <si>
    <t>подпрограмма "Развитие дошкольного образования"</t>
  </si>
  <si>
    <t>Программа"Социальная поддержка граждан"</t>
  </si>
  <si>
    <t>подпрограмма "Социальное обеспечение населения"</t>
  </si>
  <si>
    <t>подпрограмма "Доступная среда"</t>
  </si>
  <si>
    <t xml:space="preserve">Программа «Управление муниципальным 
имуществом»
</t>
  </si>
  <si>
    <t>Программа "Организация и осуществление мероприятий по гражданской обороне, защите населения и территории от чрезвычайных ситуаций"</t>
  </si>
  <si>
    <t>Программа "Сохранение и развитие культуры"</t>
  </si>
  <si>
    <t>подпрограмма "Сохранение и  развитие системы библиотечного обслуживания населения"</t>
  </si>
  <si>
    <t>подпрограмма "Сохранение и развитие дополнительного образования в сфере культуры. Поддержка молодых дарований"</t>
  </si>
  <si>
    <t>подпрограмма "Сохранение и  развитие музейного дела"</t>
  </si>
  <si>
    <t>Программа  "Развитие экономики"</t>
  </si>
  <si>
    <t>подпрограмма  "Развитие малого и среднего предпринимательства "</t>
  </si>
  <si>
    <t>Программа   "Развитие сельского хозяйства"</t>
  </si>
  <si>
    <t>подпрограмма "Обеспечение реализации муниципальной программы Левокумского муниципаль-ного района Ставропольского края "Развитие сельского хозяйства» и общепрограммные мероприятия""</t>
  </si>
  <si>
    <t>Программа  "Развитие физической культуры, спорта, молодежной политики и туризма"</t>
  </si>
  <si>
    <t>программа  "Развитие физической культуры и спорта"</t>
  </si>
  <si>
    <t>подпрограмма  "Развитие туризма"</t>
  </si>
  <si>
    <t>Программа "Управление финансами"</t>
  </si>
  <si>
    <t>подпрограмма  "Молодежная политика"</t>
  </si>
  <si>
    <t>подпрограмма  "Обеспечение реализации муниципальной программы Левокумского муниципального района Ставропольского края «Управление финансами» и общепрограммные мероприятия"</t>
  </si>
  <si>
    <t>Подпрограмма  «Осуществление профилактических мер, направленных на предупреждение террористической деятельности»</t>
  </si>
  <si>
    <t>Подпрограмма «Поддержка Левокумского районного казачьего общества Ставропольского окружного казачьего общества Терского войскового казачьего общества народных дружин»</t>
  </si>
  <si>
    <t>Программа «Обеспечение общественной безопасности»</t>
  </si>
  <si>
    <t>подпрограмма "Поддержка детей, нуждающихся в особой заботе государства, и их семей"</t>
  </si>
  <si>
    <t>Программа "Развитие образования"</t>
  </si>
  <si>
    <t>подпрограмма "Организация питания воспитанников и обучающихся  образовательных организаций"</t>
  </si>
  <si>
    <t>Программа  "Развитие муниципальной службы и 
противодействие коррупции"</t>
  </si>
  <si>
    <t>внебюджетные источники</t>
  </si>
  <si>
    <t>Подпрограмма «Повышение безопасности дорожного движения»</t>
  </si>
  <si>
    <t>подпрограмма  "Развитие потребительского  рынка "</t>
  </si>
  <si>
    <t>подпрограмма  "Повышение эффективности предоставления государственных и муниципальных услуг в муниципальном бюджетном учреждении «Многофункциональный центр предоставления государственных и муниципальных услуг» в Левокумском районе Ставропольского края""</t>
  </si>
  <si>
    <t>подпрограмма "Обеспечение реализации муниципальной программы Левокумского муниципального округа Ставропольского края "Развитие образования"и общепрограммные мероприятия"</t>
  </si>
  <si>
    <t>подпрограмма "Обеспечение реализации муниципальной программы Левокумского муниципального округа Ставропольского края "Социальная поддержка граждан" и общепрограммные мероприятия"</t>
  </si>
  <si>
    <t>Программа «Формирование современной городской среды»</t>
  </si>
  <si>
    <t>подпрограмма "Управление муниципальной собственностью Левокумского муниципального округа Ставропольского края в области имущественных и земельных отношений"</t>
  </si>
  <si>
    <t>подпрограмма "Обеспечение реализации муниципальной программы Левокумского муниципального округа Ставропольского края «Управление муниципальным имуществом» и общепрограммные мероприятия"</t>
  </si>
  <si>
    <t>подппрограмма "Обеспечение реализации муниципальной программы Левокумского муниципального округа Ставропольского края "Сохранение и развитие культуры» и общепрограммные мероприятия"</t>
  </si>
  <si>
    <t>подппрограмма "Организация отдыха и досуга населения на территории Парка культуры и отдыха"</t>
  </si>
  <si>
    <t>подппрограмма "Сохранение и популяризация русской культуры казаков-некрасовцев и духовных молокан"</t>
  </si>
  <si>
    <t>подпрограмма  "Формирование благоприятного инвестиционного климата в Левокумском муниципальном округе"</t>
  </si>
  <si>
    <t>подпрограмма "Комплексное развитие сельских территорий Левокумского округа"</t>
  </si>
  <si>
    <t>подпрограмма  "Повышение сбалансированности и устойчивости бюджетной системы Левокумского округа"</t>
  </si>
  <si>
    <t>Подпрограмма «Профилактика правонарушений, алкоголизма и незаконного потребления наркотиков»</t>
  </si>
  <si>
    <t>Подпрограмма «Гармонизация межнациональных отношений»</t>
  </si>
  <si>
    <t>Программа "Градостроительство и обеспечение жильем молодых семей"</t>
  </si>
  <si>
    <t>Подпрограмма  «Развитие систем коммунальной инфраструктуры»</t>
  </si>
  <si>
    <t xml:space="preserve">о финансировании реализации государственных и муниципальных программ Левокумского  муниципального округа </t>
  </si>
  <si>
    <t xml:space="preserve">ПРИЛОЖЕНИЕ 2
к Сводному годовому докладу 
о ходе реализации и об оценке 
эффективности муниципальных 
программ Левокумского муниципального 
округа Ставропольского края
</t>
  </si>
  <si>
    <t>Программа "Развитие жилищно-коммунального хозяйства, дорожной и транспортной системы, благоустройство населенных пунктов"</t>
  </si>
  <si>
    <t>подпрограмма "Развитие ярмарок и фермерских рынков для реализации сельхозпродукции"</t>
  </si>
  <si>
    <t>Подпрограмма «Благоустройство населенных пунктов»</t>
  </si>
  <si>
    <t>за  2023 год</t>
  </si>
  <si>
    <t>Запланировано к финансированию программой на 2023 год</t>
  </si>
  <si>
    <t>Сводная бюджетная роспись на 31.12.2023 года</t>
  </si>
  <si>
    <t>подпрограмма  "Развитие информационного общества"</t>
  </si>
  <si>
    <t>подпрограмма "Охрана окружающей среды и рациональное природопользование"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</si>
</sst>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[$-FC19]d\ mmmm\ yyyy\ &quot;г.&quot;"/>
    <numFmt numFmtId="186" formatCode="0.000"/>
    <numFmt numFmtId="187" formatCode="#,##0.0"/>
    <numFmt numFmtId="188" formatCode="0.0000"/>
    <numFmt numFmtId="189" formatCode="0.0%"/>
    <numFmt numFmtId="190" formatCode="#,##0.000"/>
    <numFmt numFmtId="191" formatCode="#,##0.0000"/>
    <numFmt numFmtId="192" formatCode="#,##0.00000"/>
    <numFmt numFmtId="193" formatCode="_(* #,##0.0_);_(* \(#,##0.0\);_(* &quot;-&quot;??_);_(@_)"/>
    <numFmt numFmtId="194" formatCode="_(* #,##0.000_);_(* \(#,##0.000\);_(* &quot;-&quot;??_);_(@_)"/>
    <numFmt numFmtId="195" formatCode="_(* #,##0.0000_);_(* \(#,##0.0000\);_(* &quot;-&quot;??_);_(@_)"/>
    <numFmt numFmtId="196" formatCode="0.000%"/>
    <numFmt numFmtId="197" formatCode="0.0000%"/>
    <numFmt numFmtId="198" formatCode="0.000000"/>
    <numFmt numFmtId="199" formatCode="0.00000"/>
  </numFmts>
  <fonts count="5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0"/>
      <color indexed="56"/>
      <name val="Arial"/>
      <family val="2"/>
    </font>
    <font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  <font>
      <sz val="10"/>
      <color rgb="FFFF0000"/>
      <name val="Arial"/>
      <family val="2"/>
    </font>
    <font>
      <b/>
      <sz val="12"/>
      <color rgb="FFFF0000"/>
      <name val="Times New Roman"/>
      <family val="1"/>
    </font>
    <font>
      <sz val="10"/>
      <color theme="3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8">
    <xf numFmtId="0" fontId="0" fillId="0" borderId="0" xfId="0" applyAlignment="1">
      <alignment/>
    </xf>
    <xf numFmtId="4" fontId="0" fillId="0" borderId="0" xfId="54" applyNumberFormat="1">
      <alignment/>
      <protection/>
    </xf>
    <xf numFmtId="4" fontId="47" fillId="33" borderId="0" xfId="54" applyNumberFormat="1" applyFont="1" applyFill="1" applyAlignment="1">
      <alignment horizontal="right"/>
      <protection/>
    </xf>
    <xf numFmtId="0" fontId="0" fillId="0" borderId="0" xfId="54">
      <alignment/>
      <protection/>
    </xf>
    <xf numFmtId="0" fontId="3" fillId="0" borderId="0" xfId="54" applyFont="1" applyFill="1">
      <alignment/>
      <protection/>
    </xf>
    <xf numFmtId="0" fontId="0" fillId="0" borderId="0" xfId="54" applyFill="1">
      <alignment/>
      <protection/>
    </xf>
    <xf numFmtId="4" fontId="47" fillId="33" borderId="0" xfId="54" applyNumberFormat="1" applyFont="1" applyFill="1" applyAlignment="1">
      <alignment horizontal="right" vertical="top"/>
      <protection/>
    </xf>
    <xf numFmtId="0" fontId="3" fillId="0" borderId="0" xfId="54" applyFont="1" applyFill="1" applyAlignment="1">
      <alignment horizontal="center" vertical="top"/>
      <protection/>
    </xf>
    <xf numFmtId="0" fontId="3" fillId="0" borderId="0" xfId="54" applyFont="1" applyFill="1" applyAlignment="1">
      <alignment vertical="top"/>
      <protection/>
    </xf>
    <xf numFmtId="0" fontId="3" fillId="0" borderId="0" xfId="54" applyFont="1" applyFill="1" applyAlignment="1">
      <alignment horizontal="center"/>
      <protection/>
    </xf>
    <xf numFmtId="0" fontId="3" fillId="34" borderId="0" xfId="54" applyFont="1" applyFill="1">
      <alignment/>
      <protection/>
    </xf>
    <xf numFmtId="0" fontId="0" fillId="34" borderId="0" xfId="54" applyFill="1">
      <alignment/>
      <protection/>
    </xf>
    <xf numFmtId="4" fontId="3" fillId="33" borderId="0" xfId="54" applyNumberFormat="1" applyFont="1" applyFill="1" applyAlignment="1">
      <alignment horizontal="right"/>
      <protection/>
    </xf>
    <xf numFmtId="2" fontId="4" fillId="33" borderId="0" xfId="54" applyNumberFormat="1" applyFont="1" applyFill="1" applyBorder="1" applyAlignment="1">
      <alignment horizontal="right" vertical="top" wrapText="1"/>
      <protection/>
    </xf>
    <xf numFmtId="0" fontId="47" fillId="33" borderId="0" xfId="54" applyFont="1" applyFill="1" applyAlignment="1">
      <alignment horizontal="right"/>
      <protection/>
    </xf>
    <xf numFmtId="2" fontId="47" fillId="33" borderId="0" xfId="54" applyNumberFormat="1" applyFont="1" applyFill="1" applyAlignment="1">
      <alignment horizontal="right"/>
      <protection/>
    </xf>
    <xf numFmtId="0" fontId="5" fillId="33" borderId="0" xfId="54" applyFont="1" applyFill="1" applyAlignment="1">
      <alignment vertical="top" wrapText="1"/>
      <protection/>
    </xf>
    <xf numFmtId="0" fontId="5" fillId="33" borderId="0" xfId="45" applyNumberFormat="1" applyFont="1" applyFill="1" applyAlignment="1">
      <alignment horizontal="center" vertical="top" wrapText="1"/>
    </xf>
    <xf numFmtId="0" fontId="5" fillId="33" borderId="0" xfId="54" applyFont="1" applyFill="1" applyAlignment="1">
      <alignment wrapText="1"/>
      <protection/>
    </xf>
    <xf numFmtId="0" fontId="5" fillId="33" borderId="0" xfId="54" applyFont="1" applyFill="1" applyAlignment="1">
      <alignment vertical="center" wrapText="1"/>
      <protection/>
    </xf>
    <xf numFmtId="0" fontId="5" fillId="33" borderId="10" xfId="54" applyFont="1" applyFill="1" applyBorder="1" applyAlignment="1">
      <alignment horizontal="center" vertical="top" wrapText="1"/>
      <protection/>
    </xf>
    <xf numFmtId="0" fontId="5" fillId="33" borderId="10" xfId="54" applyFont="1" applyFill="1" applyBorder="1" applyAlignment="1">
      <alignment wrapText="1"/>
      <protection/>
    </xf>
    <xf numFmtId="0" fontId="7" fillId="33" borderId="11" xfId="54" applyFont="1" applyFill="1" applyBorder="1" applyAlignment="1">
      <alignment horizontal="left" vertical="top" wrapText="1"/>
      <protection/>
    </xf>
    <xf numFmtId="0" fontId="5" fillId="33" borderId="11" xfId="54" applyFont="1" applyFill="1" applyBorder="1" applyAlignment="1">
      <alignment horizontal="left" vertical="top" wrapText="1"/>
      <protection/>
    </xf>
    <xf numFmtId="0" fontId="5" fillId="33" borderId="11" xfId="54" applyFont="1" applyFill="1" applyBorder="1" applyAlignment="1">
      <alignment wrapText="1"/>
      <protection/>
    </xf>
    <xf numFmtId="0" fontId="7" fillId="33" borderId="10" xfId="54" applyFont="1" applyFill="1" applyBorder="1" applyAlignment="1">
      <alignment horizontal="center" vertical="top" wrapText="1"/>
      <protection/>
    </xf>
    <xf numFmtId="0" fontId="7" fillId="33" borderId="11" xfId="54" applyFont="1" applyFill="1" applyBorder="1" applyAlignment="1">
      <alignment wrapText="1"/>
      <protection/>
    </xf>
    <xf numFmtId="192" fontId="47" fillId="33" borderId="0" xfId="54" applyNumberFormat="1" applyFont="1" applyFill="1" applyAlignment="1">
      <alignment horizontal="right"/>
      <protection/>
    </xf>
    <xf numFmtId="0" fontId="5" fillId="33" borderId="10" xfId="54" applyFont="1" applyFill="1" applyBorder="1">
      <alignment/>
      <protection/>
    </xf>
    <xf numFmtId="4" fontId="3" fillId="33" borderId="0" xfId="54" applyNumberFormat="1" applyFont="1" applyFill="1" applyAlignment="1">
      <alignment horizontal="center"/>
      <protection/>
    </xf>
    <xf numFmtId="0" fontId="3" fillId="33" borderId="0" xfId="54" applyFont="1" applyFill="1" applyAlignment="1">
      <alignment horizontal="center"/>
      <protection/>
    </xf>
    <xf numFmtId="0" fontId="3" fillId="33" borderId="0" xfId="54" applyFont="1" applyFill="1">
      <alignment/>
      <protection/>
    </xf>
    <xf numFmtId="0" fontId="0" fillId="33" borderId="0" xfId="54" applyFill="1">
      <alignment/>
      <protection/>
    </xf>
    <xf numFmtId="4" fontId="0" fillId="33" borderId="0" xfId="54" applyNumberFormat="1" applyFill="1">
      <alignment/>
      <protection/>
    </xf>
    <xf numFmtId="2" fontId="3" fillId="33" borderId="0" xfId="54" applyNumberFormat="1" applyFont="1" applyFill="1" applyAlignment="1">
      <alignment horizontal="center"/>
      <protection/>
    </xf>
    <xf numFmtId="0" fontId="5" fillId="33" borderId="11" xfId="54" applyFont="1" applyFill="1" applyBorder="1" applyAlignment="1">
      <alignment horizontal="center" vertical="top" wrapText="1"/>
      <protection/>
    </xf>
    <xf numFmtId="4" fontId="7" fillId="33" borderId="10" xfId="54" applyNumberFormat="1" applyFont="1" applyFill="1" applyBorder="1" applyAlignment="1">
      <alignment horizontal="center" vertical="top" wrapText="1"/>
      <protection/>
    </xf>
    <xf numFmtId="0" fontId="7" fillId="33" borderId="11" xfId="0" applyFont="1" applyFill="1" applyBorder="1" applyAlignment="1">
      <alignment horizontal="left" vertical="top" wrapText="1"/>
    </xf>
    <xf numFmtId="4" fontId="5" fillId="33" borderId="10" xfId="54" applyNumberFormat="1" applyFont="1" applyFill="1" applyBorder="1" applyAlignment="1">
      <alignment horizontal="center" vertical="top" wrapText="1"/>
      <protection/>
    </xf>
    <xf numFmtId="4" fontId="7" fillId="33" borderId="10" xfId="54" applyNumberFormat="1" applyFont="1" applyFill="1" applyBorder="1" applyAlignment="1">
      <alignment horizontal="center" vertical="top"/>
      <protection/>
    </xf>
    <xf numFmtId="4" fontId="5" fillId="33" borderId="0" xfId="54" applyNumberFormat="1" applyFont="1" applyFill="1" applyAlignment="1">
      <alignment horizontal="center" vertical="top" wrapText="1"/>
      <protection/>
    </xf>
    <xf numFmtId="0" fontId="7" fillId="33" borderId="0" xfId="54" applyFont="1" applyFill="1" applyAlignment="1">
      <alignment horizontal="center" vertical="top" wrapText="1"/>
      <protection/>
    </xf>
    <xf numFmtId="0" fontId="6" fillId="33" borderId="10" xfId="54" applyFont="1" applyFill="1" applyBorder="1">
      <alignment/>
      <protection/>
    </xf>
    <xf numFmtId="0" fontId="5" fillId="33" borderId="12" xfId="54" applyFont="1" applyFill="1" applyBorder="1" applyAlignment="1">
      <alignment horizontal="center" vertical="center" wrapText="1"/>
      <protection/>
    </xf>
    <xf numFmtId="0" fontId="5" fillId="33" borderId="13" xfId="54" applyFont="1" applyFill="1" applyBorder="1" applyAlignment="1">
      <alignment horizontal="center" vertical="center" wrapText="1"/>
      <protection/>
    </xf>
    <xf numFmtId="0" fontId="5" fillId="33" borderId="0" xfId="54" applyFont="1" applyFill="1" applyAlignment="1">
      <alignment horizontal="center" vertical="top" wrapText="1"/>
      <protection/>
    </xf>
    <xf numFmtId="0" fontId="5" fillId="33" borderId="0" xfId="54" applyFont="1" applyFill="1" applyAlignment="1">
      <alignment horizontal="center" vertical="top" wrapText="1"/>
      <protection/>
    </xf>
    <xf numFmtId="0" fontId="5" fillId="33" borderId="0" xfId="54" applyFont="1" applyFill="1" applyBorder="1" applyAlignment="1">
      <alignment wrapText="1"/>
      <protection/>
    </xf>
    <xf numFmtId="4" fontId="48" fillId="33" borderId="14" xfId="54" applyNumberFormat="1" applyFont="1" applyFill="1" applyBorder="1" applyAlignment="1">
      <alignment horizontal="right"/>
      <protection/>
    </xf>
    <xf numFmtId="0" fontId="49" fillId="33" borderId="0" xfId="0" applyFont="1" applyFill="1" applyAlignment="1">
      <alignment/>
    </xf>
    <xf numFmtId="0" fontId="7" fillId="33" borderId="0" xfId="54" applyFont="1" applyFill="1" applyAlignment="1">
      <alignment horizontal="center" wrapText="1"/>
      <protection/>
    </xf>
    <xf numFmtId="0" fontId="7" fillId="33" borderId="0" xfId="54" applyFont="1" applyFill="1" applyAlignment="1">
      <alignment horizontal="center" vertical="top" wrapText="1"/>
      <protection/>
    </xf>
    <xf numFmtId="0" fontId="5" fillId="33" borderId="10" xfId="54" applyFont="1" applyFill="1" applyBorder="1" applyAlignment="1">
      <alignment horizontal="center" vertical="center" wrapText="1"/>
      <protection/>
    </xf>
    <xf numFmtId="0" fontId="6" fillId="33" borderId="10" xfId="54" applyFont="1" applyFill="1" applyBorder="1">
      <alignment/>
      <protection/>
    </xf>
    <xf numFmtId="0" fontId="5" fillId="33" borderId="15" xfId="54" applyFont="1" applyFill="1" applyBorder="1" applyAlignment="1">
      <alignment horizontal="center" vertical="center" wrapText="1"/>
      <protection/>
    </xf>
    <xf numFmtId="0" fontId="6" fillId="33" borderId="16" xfId="54" applyFont="1" applyFill="1" applyBorder="1" applyAlignment="1">
      <alignment vertical="center"/>
      <protection/>
    </xf>
    <xf numFmtId="0" fontId="5" fillId="33" borderId="17" xfId="54" applyFont="1" applyFill="1" applyBorder="1" applyAlignment="1">
      <alignment horizontal="center" vertical="center" wrapText="1"/>
      <protection/>
    </xf>
    <xf numFmtId="0" fontId="5" fillId="33" borderId="18" xfId="54" applyFont="1" applyFill="1" applyBorder="1" applyAlignment="1">
      <alignment horizontal="center" vertical="center" wrapText="1"/>
      <protection/>
    </xf>
    <xf numFmtId="0" fontId="5" fillId="33" borderId="12" xfId="54" applyFont="1" applyFill="1" applyBorder="1" applyAlignment="1">
      <alignment horizontal="center" vertical="center" wrapText="1"/>
      <protection/>
    </xf>
    <xf numFmtId="0" fontId="5" fillId="33" borderId="13" xfId="54" applyFont="1" applyFill="1" applyBorder="1" applyAlignment="1">
      <alignment horizontal="center" vertical="center" wrapText="1"/>
      <protection/>
    </xf>
    <xf numFmtId="0" fontId="0" fillId="33" borderId="0" xfId="0" applyFill="1" applyAlignment="1">
      <alignment horizontal="center" vertical="top" wrapText="1"/>
    </xf>
    <xf numFmtId="4" fontId="0" fillId="33" borderId="0" xfId="54" applyNumberFormat="1" applyFont="1" applyFill="1">
      <alignment/>
      <protection/>
    </xf>
    <xf numFmtId="2" fontId="7" fillId="33" borderId="10" xfId="54" applyNumberFormat="1" applyFont="1" applyFill="1" applyBorder="1" applyAlignment="1">
      <alignment horizontal="center" vertical="top" wrapText="1"/>
      <protection/>
    </xf>
    <xf numFmtId="4" fontId="50" fillId="33" borderId="10" xfId="54" applyNumberFormat="1" applyFont="1" applyFill="1" applyBorder="1" applyAlignment="1">
      <alignment horizontal="center" vertical="top" wrapText="1"/>
      <protection/>
    </xf>
    <xf numFmtId="4" fontId="3" fillId="33" borderId="0" xfId="54" applyNumberFormat="1" applyFont="1" applyFill="1">
      <alignment/>
      <protection/>
    </xf>
    <xf numFmtId="4" fontId="3" fillId="33" borderId="0" xfId="54" applyNumberFormat="1" applyFont="1" applyFill="1" applyAlignment="1">
      <alignment horizontal="center" vertical="top"/>
      <protection/>
    </xf>
    <xf numFmtId="0" fontId="3" fillId="33" borderId="0" xfId="54" applyFont="1" applyFill="1" applyAlignment="1">
      <alignment horizontal="center" vertical="top"/>
      <protection/>
    </xf>
    <xf numFmtId="2" fontId="0" fillId="33" borderId="0" xfId="54" applyNumberFormat="1" applyFill="1">
      <alignment/>
      <protection/>
    </xf>
    <xf numFmtId="192" fontId="0" fillId="33" borderId="0" xfId="54" applyNumberFormat="1" applyFill="1">
      <alignment/>
      <protection/>
    </xf>
    <xf numFmtId="3" fontId="0" fillId="33" borderId="0" xfId="54" applyNumberFormat="1" applyFill="1">
      <alignment/>
      <protection/>
    </xf>
    <xf numFmtId="4" fontId="51" fillId="33" borderId="0" xfId="54" applyNumberFormat="1" applyFont="1" applyFill="1">
      <alignment/>
      <protection/>
    </xf>
    <xf numFmtId="4" fontId="48" fillId="33" borderId="0" xfId="54" applyNumberFormat="1" applyFont="1" applyFill="1" applyAlignment="1">
      <alignment horizontal="center"/>
      <protection/>
    </xf>
    <xf numFmtId="4" fontId="5" fillId="33" borderId="19" xfId="0" applyNumberFormat="1" applyFont="1" applyFill="1" applyBorder="1" applyAlignment="1">
      <alignment horizontal="center" vertical="center" wrapText="1"/>
    </xf>
    <xf numFmtId="0" fontId="3" fillId="33" borderId="0" xfId="54" applyFont="1" applyFill="1" applyAlignment="1">
      <alignment wrapText="1"/>
      <protection/>
    </xf>
    <xf numFmtId="0" fontId="3" fillId="33" borderId="0" xfId="54" applyFont="1" applyFill="1" applyAlignment="1">
      <alignment horizontal="center" vertical="top" wrapText="1"/>
      <protection/>
    </xf>
    <xf numFmtId="0" fontId="5" fillId="33" borderId="11" xfId="0" applyFont="1" applyFill="1" applyBorder="1" applyAlignment="1">
      <alignment horizontal="left" vertical="top" wrapText="1"/>
    </xf>
    <xf numFmtId="0" fontId="0" fillId="33" borderId="10" xfId="54" applyFill="1" applyBorder="1">
      <alignment/>
      <protection/>
    </xf>
    <xf numFmtId="0" fontId="6" fillId="33" borderId="0" xfId="54" applyFont="1" applyFill="1" applyBorder="1" applyAlignment="1">
      <alignment wrapText="1"/>
      <protection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75"/>
  <sheetViews>
    <sheetView tabSelected="1" zoomScale="80" zoomScaleNormal="80" zoomScaleSheetLayoutView="100" zoomScalePageLayoutView="40" workbookViewId="0" topLeftCell="A1">
      <selection activeCell="AA6" sqref="AA6"/>
    </sheetView>
  </sheetViews>
  <sheetFormatPr defaultColWidth="9.140625" defaultRowHeight="12.75"/>
  <cols>
    <col min="1" max="1" width="4.00390625" style="73" customWidth="1"/>
    <col min="2" max="2" width="55.28125" style="73" customWidth="1"/>
    <col min="3" max="3" width="20.421875" style="74" customWidth="1"/>
    <col min="4" max="4" width="21.8515625" style="74" customWidth="1"/>
    <col min="5" max="5" width="19.140625" style="74" customWidth="1"/>
    <col min="6" max="6" width="23.00390625" style="74" customWidth="1"/>
    <col min="7" max="7" width="0.42578125" style="33" customWidth="1"/>
    <col min="8" max="8" width="16.140625" style="33" hidden="1" customWidth="1"/>
    <col min="9" max="9" width="11.28125" style="32" hidden="1" customWidth="1"/>
    <col min="10" max="10" width="12.28125" style="32" hidden="1" customWidth="1"/>
    <col min="11" max="18" width="9.140625" style="32" hidden="1" customWidth="1"/>
    <col min="19" max="19" width="12.28125" style="32" customWidth="1"/>
    <col min="20" max="20" width="11.28125" style="3" customWidth="1"/>
    <col min="21" max="16384" width="9.140625" style="3" customWidth="1"/>
  </cols>
  <sheetData>
    <row r="1" spans="1:7" ht="126.75" customHeight="1">
      <c r="A1" s="45"/>
      <c r="B1" s="16"/>
      <c r="C1" s="17"/>
      <c r="D1" s="45"/>
      <c r="E1" s="46" t="s">
        <v>64</v>
      </c>
      <c r="F1" s="60"/>
      <c r="G1" s="61"/>
    </row>
    <row r="2" spans="1:7" ht="21" customHeight="1">
      <c r="A2" s="45"/>
      <c r="B2" s="16"/>
      <c r="C2" s="17"/>
      <c r="D2" s="45"/>
      <c r="E2" s="45"/>
      <c r="F2" s="45"/>
      <c r="G2" s="61"/>
    </row>
    <row r="3" spans="1:7" ht="12.75" customHeight="1">
      <c r="A3" s="50" t="s">
        <v>12</v>
      </c>
      <c r="B3" s="50"/>
      <c r="C3" s="50"/>
      <c r="D3" s="50"/>
      <c r="E3" s="50"/>
      <c r="F3" s="50"/>
      <c r="G3" s="61"/>
    </row>
    <row r="4" spans="1:7" ht="20.25" customHeight="1">
      <c r="A4" s="51" t="s">
        <v>63</v>
      </c>
      <c r="B4" s="51"/>
      <c r="C4" s="51"/>
      <c r="D4" s="51"/>
      <c r="E4" s="51"/>
      <c r="F4" s="51"/>
      <c r="G4" s="51"/>
    </row>
    <row r="5" spans="1:7" ht="25.5" customHeight="1">
      <c r="A5" s="41"/>
      <c r="B5" s="41"/>
      <c r="C5" s="51" t="s">
        <v>68</v>
      </c>
      <c r="D5" s="51"/>
      <c r="E5" s="41"/>
      <c r="F5" s="41"/>
      <c r="G5" s="61"/>
    </row>
    <row r="6" spans="1:7" ht="18.75" customHeight="1">
      <c r="A6" s="45"/>
      <c r="B6" s="16"/>
      <c r="C6" s="45"/>
      <c r="D6" s="45"/>
      <c r="E6" s="45"/>
      <c r="F6" s="45" t="s">
        <v>13</v>
      </c>
      <c r="G6" s="61"/>
    </row>
    <row r="7" spans="1:7" ht="66.75" customHeight="1">
      <c r="A7" s="52" t="s">
        <v>0</v>
      </c>
      <c r="B7" s="54" t="s">
        <v>6</v>
      </c>
      <c r="C7" s="56" t="s">
        <v>69</v>
      </c>
      <c r="D7" s="58" t="s">
        <v>70</v>
      </c>
      <c r="E7" s="43" t="s">
        <v>14</v>
      </c>
      <c r="F7" s="58" t="s">
        <v>15</v>
      </c>
      <c r="G7" s="2"/>
    </row>
    <row r="8" spans="1:7" ht="12" customHeight="1" hidden="1">
      <c r="A8" s="53"/>
      <c r="B8" s="55"/>
      <c r="C8" s="57"/>
      <c r="D8" s="59"/>
      <c r="E8" s="44"/>
      <c r="F8" s="59"/>
      <c r="G8" s="2"/>
    </row>
    <row r="9" spans="1:7" ht="15.75">
      <c r="A9" s="20">
        <v>1</v>
      </c>
      <c r="B9" s="35">
        <v>2</v>
      </c>
      <c r="C9" s="20">
        <v>3</v>
      </c>
      <c r="D9" s="20">
        <v>4</v>
      </c>
      <c r="E9" s="20">
        <v>5</v>
      </c>
      <c r="F9" s="20">
        <v>6</v>
      </c>
      <c r="G9" s="2"/>
    </row>
    <row r="10" spans="1:7" ht="15.75">
      <c r="A10" s="21"/>
      <c r="B10" s="22"/>
      <c r="C10" s="36"/>
      <c r="D10" s="36"/>
      <c r="E10" s="36"/>
      <c r="F10" s="36"/>
      <c r="G10" s="2"/>
    </row>
    <row r="11" spans="1:7" ht="15.75">
      <c r="A11" s="20"/>
      <c r="B11" s="22" t="s">
        <v>8</v>
      </c>
      <c r="C11" s="62"/>
      <c r="D11" s="62"/>
      <c r="E11" s="62"/>
      <c r="F11" s="62"/>
      <c r="G11" s="2"/>
    </row>
    <row r="12" spans="1:7" ht="15.75">
      <c r="A12" s="20"/>
      <c r="B12" s="22" t="s">
        <v>4</v>
      </c>
      <c r="C12" s="36">
        <f>C20+C62+C90+C97+C118+C125+C132+C192+C236+C289+C317+C339+C376+C383</f>
        <v>1382290.3699999999</v>
      </c>
      <c r="D12" s="36">
        <f>D20+D62+D90+D97+D118+D125+D132+D192+D236+D289+D317+D339+D376+D383</f>
        <v>1544177.7399999998</v>
      </c>
      <c r="E12" s="36">
        <f>E20+E62+E90+E97+E118+E125+E132+E192+E236+E289+E317+E339+E376+E383</f>
        <v>1521942.52</v>
      </c>
      <c r="F12" s="36">
        <f>E12/D12*100</f>
        <v>98.56006083859235</v>
      </c>
      <c r="G12" s="2"/>
    </row>
    <row r="13" spans="1:7" ht="15.75">
      <c r="A13" s="20"/>
      <c r="B13" s="22" t="s">
        <v>1</v>
      </c>
      <c r="C13" s="63"/>
      <c r="D13" s="36"/>
      <c r="E13" s="36"/>
      <c r="F13" s="36"/>
      <c r="G13" s="2"/>
    </row>
    <row r="14" spans="1:19" ht="15.75">
      <c r="A14" s="20"/>
      <c r="B14" s="22" t="s">
        <v>2</v>
      </c>
      <c r="C14" s="36">
        <f aca="true" t="shared" si="0" ref="C14:E16">C22+C64+C92+C99+C120+C127+C134+C194+C238+C291+C319+C341+C378+C385</f>
        <v>18737.04</v>
      </c>
      <c r="D14" s="36">
        <f t="shared" si="0"/>
        <v>21426.75</v>
      </c>
      <c r="E14" s="36">
        <f t="shared" si="0"/>
        <v>21426.75</v>
      </c>
      <c r="F14" s="36">
        <f>E14/D14*100</f>
        <v>100</v>
      </c>
      <c r="G14" s="2"/>
      <c r="S14" s="32">
        <f>E14/E12*100</f>
        <v>1.4078554031068138</v>
      </c>
    </row>
    <row r="15" spans="1:19" ht="15.75">
      <c r="A15" s="20"/>
      <c r="B15" s="22" t="s">
        <v>5</v>
      </c>
      <c r="C15" s="36">
        <f t="shared" si="0"/>
        <v>741043.74</v>
      </c>
      <c r="D15" s="36">
        <f t="shared" si="0"/>
        <v>845560.4700000002</v>
      </c>
      <c r="E15" s="36">
        <f t="shared" si="0"/>
        <v>839632.8700000001</v>
      </c>
      <c r="F15" s="36">
        <f>E15/D15*100</f>
        <v>99.29897385103634</v>
      </c>
      <c r="G15" s="2"/>
      <c r="S15" s="32">
        <f>E15/E12*100</f>
        <v>55.1685007131544</v>
      </c>
    </row>
    <row r="16" spans="1:19" ht="15.75">
      <c r="A16" s="20"/>
      <c r="B16" s="22" t="s">
        <v>3</v>
      </c>
      <c r="C16" s="36">
        <f t="shared" si="0"/>
        <v>617922.77</v>
      </c>
      <c r="D16" s="36">
        <f t="shared" si="0"/>
        <v>670696.58</v>
      </c>
      <c r="E16" s="36">
        <f t="shared" si="0"/>
        <v>654499.1700000002</v>
      </c>
      <c r="F16" s="36">
        <f>E16/D16*100</f>
        <v>97.58498693999606</v>
      </c>
      <c r="G16" s="2"/>
      <c r="S16" s="32">
        <f>E16/E12*100</f>
        <v>43.00419768809667</v>
      </c>
    </row>
    <row r="17" spans="1:19" ht="15.75">
      <c r="A17" s="21"/>
      <c r="B17" s="22" t="s">
        <v>7</v>
      </c>
      <c r="C17" s="36">
        <f>C137+C197+C241+C344+C388</f>
        <v>4586.82</v>
      </c>
      <c r="D17" s="36">
        <f>D137+D197+D241+D344+D388</f>
        <v>6493.94</v>
      </c>
      <c r="E17" s="36">
        <f>E137+E197+E241+E344+E388</f>
        <v>6383.73</v>
      </c>
      <c r="F17" s="36">
        <f>E17/D17*100</f>
        <v>98.30287929977794</v>
      </c>
      <c r="G17" s="2"/>
      <c r="S17" s="32">
        <f>SUM(S14:S16)+S18</f>
        <v>100.00000000000003</v>
      </c>
    </row>
    <row r="18" spans="1:19" ht="15.75">
      <c r="A18" s="20"/>
      <c r="B18" s="22"/>
      <c r="C18" s="36"/>
      <c r="D18" s="36"/>
      <c r="E18" s="36"/>
      <c r="F18" s="36"/>
      <c r="G18" s="2"/>
      <c r="S18" s="32">
        <f>E17/E12*100</f>
        <v>0.4194461956421323</v>
      </c>
    </row>
    <row r="19" spans="1:19" s="4" customFormat="1" ht="31.5" customHeight="1">
      <c r="A19" s="21">
        <v>1</v>
      </c>
      <c r="B19" s="22" t="s">
        <v>41</v>
      </c>
      <c r="C19" s="36"/>
      <c r="D19" s="36"/>
      <c r="E19" s="36"/>
      <c r="F19" s="36"/>
      <c r="G19" s="2"/>
      <c r="H19" s="64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</row>
    <row r="20" spans="1:20" s="4" customFormat="1" ht="13.5" customHeight="1">
      <c r="A20" s="21"/>
      <c r="B20" s="22" t="s">
        <v>4</v>
      </c>
      <c r="C20" s="36">
        <f>C23+C22+C24</f>
        <v>720715.27</v>
      </c>
      <c r="D20" s="36">
        <f>D23+D24+D22</f>
        <v>762273.73</v>
      </c>
      <c r="E20" s="36">
        <f>E23+E24+E22</f>
        <v>758586.3</v>
      </c>
      <c r="F20" s="36">
        <f>E20/D20*100</f>
        <v>99.51625907402058</v>
      </c>
      <c r="G20" s="2"/>
      <c r="H20" s="64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>
        <f>D20/D12*100</f>
        <v>49.36437757482504</v>
      </c>
      <c r="T20" s="4">
        <f>D20/1626702.6*100</f>
        <v>46.860054812723604</v>
      </c>
    </row>
    <row r="21" spans="1:19" s="4" customFormat="1" ht="13.5" customHeight="1">
      <c r="A21" s="21"/>
      <c r="B21" s="22" t="s">
        <v>1</v>
      </c>
      <c r="C21" s="36"/>
      <c r="D21" s="36"/>
      <c r="E21" s="36"/>
      <c r="F21" s="36"/>
      <c r="G21" s="2"/>
      <c r="H21" s="64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</row>
    <row r="22" spans="1:19" s="4" customFormat="1" ht="13.5" customHeight="1">
      <c r="A22" s="21"/>
      <c r="B22" s="22" t="s">
        <v>2</v>
      </c>
      <c r="C22" s="36">
        <f aca="true" t="shared" si="1" ref="C22:E24">C29+C36+C43+C50+C57</f>
        <v>0</v>
      </c>
      <c r="D22" s="36">
        <f t="shared" si="1"/>
        <v>0</v>
      </c>
      <c r="E22" s="36">
        <v>0</v>
      </c>
      <c r="F22" s="36">
        <v>0</v>
      </c>
      <c r="G22" s="2"/>
      <c r="H22" s="64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</row>
    <row r="23" spans="1:19" s="5" customFormat="1" ht="13.5" customHeight="1">
      <c r="A23" s="21"/>
      <c r="B23" s="22" t="s">
        <v>5</v>
      </c>
      <c r="C23" s="36">
        <f t="shared" si="1"/>
        <v>382000.87000000005</v>
      </c>
      <c r="D23" s="36">
        <f t="shared" si="1"/>
        <v>412438.63000000006</v>
      </c>
      <c r="E23" s="36">
        <f>E30+E37+E44+E51+E58</f>
        <v>411557.80000000005</v>
      </c>
      <c r="F23" s="36">
        <f>E23/D23*100</f>
        <v>99.78643368105455</v>
      </c>
      <c r="G23" s="2"/>
      <c r="H23" s="33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</row>
    <row r="24" spans="1:24" s="8" customFormat="1" ht="15" customHeight="1">
      <c r="A24" s="21"/>
      <c r="B24" s="22" t="s">
        <v>3</v>
      </c>
      <c r="C24" s="36">
        <f t="shared" si="1"/>
        <v>338714.39999999997</v>
      </c>
      <c r="D24" s="36">
        <f t="shared" si="1"/>
        <v>349835.1</v>
      </c>
      <c r="E24" s="36">
        <f t="shared" si="1"/>
        <v>347028.50000000006</v>
      </c>
      <c r="F24" s="36">
        <f>E24/D24*100</f>
        <v>99.19773630490482</v>
      </c>
      <c r="G24" s="6"/>
      <c r="H24" s="65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7"/>
      <c r="U24" s="7"/>
      <c r="V24" s="7"/>
      <c r="W24" s="7"/>
      <c r="X24" s="7"/>
    </row>
    <row r="25" spans="1:19" s="5" customFormat="1" ht="12.75" customHeight="1">
      <c r="A25" s="21"/>
      <c r="B25" s="22"/>
      <c r="C25" s="36"/>
      <c r="D25" s="36"/>
      <c r="E25" s="36"/>
      <c r="F25" s="36"/>
      <c r="G25" s="2"/>
      <c r="H25" s="33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</row>
    <row r="26" spans="1:19" s="5" customFormat="1" ht="15.75" customHeight="1">
      <c r="A26" s="21"/>
      <c r="B26" s="23" t="s">
        <v>17</v>
      </c>
      <c r="C26" s="38"/>
      <c r="D26" s="38"/>
      <c r="E26" s="38"/>
      <c r="F26" s="38"/>
      <c r="G26" s="2"/>
      <c r="H26" s="33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</row>
    <row r="27" spans="1:19" s="5" customFormat="1" ht="36" customHeight="1">
      <c r="A27" s="21"/>
      <c r="B27" s="23" t="s">
        <v>4</v>
      </c>
      <c r="C27" s="38">
        <f>C30+C31</f>
        <v>194710.62</v>
      </c>
      <c r="D27" s="38">
        <f>D30+D31</f>
        <v>203002.06</v>
      </c>
      <c r="E27" s="38">
        <f>E30+E31</f>
        <v>200997.43</v>
      </c>
      <c r="F27" s="38">
        <f>E27/D27*100</f>
        <v>99.01250755780508</v>
      </c>
      <c r="G27" s="2"/>
      <c r="H27" s="33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</row>
    <row r="28" spans="1:19" s="5" customFormat="1" ht="16.5" customHeight="1">
      <c r="A28" s="21"/>
      <c r="B28" s="23" t="s">
        <v>1</v>
      </c>
      <c r="C28" s="38"/>
      <c r="D28" s="38"/>
      <c r="E28" s="38"/>
      <c r="F28" s="38"/>
      <c r="G28" s="2"/>
      <c r="H28" s="33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</row>
    <row r="29" spans="1:19" s="5" customFormat="1" ht="16.5" customHeight="1">
      <c r="A29" s="21"/>
      <c r="B29" s="23" t="s">
        <v>2</v>
      </c>
      <c r="C29" s="38">
        <v>0</v>
      </c>
      <c r="D29" s="38">
        <v>0</v>
      </c>
      <c r="E29" s="38">
        <v>0</v>
      </c>
      <c r="F29" s="38">
        <v>0</v>
      </c>
      <c r="G29" s="2"/>
      <c r="H29" s="33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</row>
    <row r="30" spans="1:19" s="5" customFormat="1" ht="14.25" customHeight="1">
      <c r="A30" s="21"/>
      <c r="B30" s="23" t="s">
        <v>5</v>
      </c>
      <c r="C30" s="38">
        <v>85530.66</v>
      </c>
      <c r="D30" s="38">
        <v>87239.56</v>
      </c>
      <c r="E30" s="38">
        <v>87056.29</v>
      </c>
      <c r="F30" s="38">
        <f>E30/D30*100</f>
        <v>99.78992328709589</v>
      </c>
      <c r="G30" s="2"/>
      <c r="H30" s="33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</row>
    <row r="31" spans="1:19" s="5" customFormat="1" ht="14.25" customHeight="1">
      <c r="A31" s="21"/>
      <c r="B31" s="23" t="s">
        <v>3</v>
      </c>
      <c r="C31" s="38">
        <v>109179.96</v>
      </c>
      <c r="D31" s="38">
        <v>115762.5</v>
      </c>
      <c r="E31" s="38">
        <v>113941.14</v>
      </c>
      <c r="F31" s="38">
        <f>E31/D31*100</f>
        <v>98.42664075153871</v>
      </c>
      <c r="G31" s="2"/>
      <c r="H31" s="33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</row>
    <row r="32" spans="1:19" s="5" customFormat="1" ht="14.25" customHeight="1">
      <c r="A32" s="21"/>
      <c r="B32" s="24"/>
      <c r="C32" s="38"/>
      <c r="D32" s="38"/>
      <c r="E32" s="38"/>
      <c r="F32" s="38"/>
      <c r="G32" s="2"/>
      <c r="H32" s="33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</row>
    <row r="33" spans="1:19" s="5" customFormat="1" ht="14.25" customHeight="1">
      <c r="A33" s="21"/>
      <c r="B33" s="23" t="s">
        <v>16</v>
      </c>
      <c r="C33" s="38"/>
      <c r="D33" s="38"/>
      <c r="E33" s="38"/>
      <c r="F33" s="38"/>
      <c r="G33" s="2"/>
      <c r="H33" s="33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</row>
    <row r="34" spans="1:19" s="5" customFormat="1" ht="19.5" customHeight="1">
      <c r="A34" s="21"/>
      <c r="B34" s="23" t="s">
        <v>4</v>
      </c>
      <c r="C34" s="38">
        <f>C37+C38+C36</f>
        <v>435702.49</v>
      </c>
      <c r="D34" s="38">
        <f>D37+D38+D36</f>
        <v>470204.02</v>
      </c>
      <c r="E34" s="38">
        <f>E37+E38+E36</f>
        <v>469038.73000000004</v>
      </c>
      <c r="F34" s="38">
        <f>E34/D34*100</f>
        <v>99.75217353522414</v>
      </c>
      <c r="G34" s="2"/>
      <c r="H34" s="33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</row>
    <row r="35" spans="1:19" s="5" customFormat="1" ht="14.25" customHeight="1">
      <c r="A35" s="21"/>
      <c r="B35" s="23" t="s">
        <v>1</v>
      </c>
      <c r="C35" s="38"/>
      <c r="D35" s="38"/>
      <c r="E35" s="38"/>
      <c r="F35" s="38"/>
      <c r="G35" s="2"/>
      <c r="H35" s="33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</row>
    <row r="36" spans="1:19" s="5" customFormat="1" ht="14.25" customHeight="1">
      <c r="A36" s="21"/>
      <c r="B36" s="23" t="s">
        <v>2</v>
      </c>
      <c r="C36" s="38">
        <v>0</v>
      </c>
      <c r="D36" s="38">
        <v>0</v>
      </c>
      <c r="E36" s="38">
        <v>0</v>
      </c>
      <c r="F36" s="38">
        <v>0</v>
      </c>
      <c r="G36" s="2"/>
      <c r="H36" s="33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</row>
    <row r="37" spans="1:19" s="5" customFormat="1" ht="14.25" customHeight="1">
      <c r="A37" s="21"/>
      <c r="B37" s="23" t="s">
        <v>5</v>
      </c>
      <c r="C37" s="38">
        <v>268573.44</v>
      </c>
      <c r="D37" s="38">
        <v>297741.28</v>
      </c>
      <c r="E37" s="38">
        <v>297469.03</v>
      </c>
      <c r="F37" s="38">
        <f>E37/D37*100</f>
        <v>99.90856155384299</v>
      </c>
      <c r="G37" s="2"/>
      <c r="H37" s="33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</row>
    <row r="38" spans="1:19" s="5" customFormat="1" ht="14.25" customHeight="1">
      <c r="A38" s="21"/>
      <c r="B38" s="23" t="s">
        <v>3</v>
      </c>
      <c r="C38" s="38">
        <v>167129.05</v>
      </c>
      <c r="D38" s="38">
        <v>172462.74</v>
      </c>
      <c r="E38" s="38">
        <v>171569.7</v>
      </c>
      <c r="F38" s="38">
        <f>E38/D38*100</f>
        <v>99.48218380387556</v>
      </c>
      <c r="G38" s="2"/>
      <c r="H38" s="33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</row>
    <row r="39" spans="1:19" s="5" customFormat="1" ht="15.75">
      <c r="A39" s="21"/>
      <c r="B39" s="24"/>
      <c r="C39" s="38"/>
      <c r="D39" s="38"/>
      <c r="E39" s="38"/>
      <c r="F39" s="38"/>
      <c r="G39" s="2"/>
      <c r="H39" s="33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</row>
    <row r="40" spans="1:19" s="5" customFormat="1" ht="31.5">
      <c r="A40" s="20"/>
      <c r="B40" s="23" t="s">
        <v>42</v>
      </c>
      <c r="C40" s="38"/>
      <c r="D40" s="38"/>
      <c r="E40" s="38"/>
      <c r="F40" s="38"/>
      <c r="G40" s="2"/>
      <c r="H40" s="33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</row>
    <row r="41" spans="1:19" s="5" customFormat="1" ht="14.25" customHeight="1">
      <c r="A41" s="20"/>
      <c r="B41" s="23" t="s">
        <v>4</v>
      </c>
      <c r="C41" s="38">
        <f>C45+C44</f>
        <v>61721.99</v>
      </c>
      <c r="D41" s="38">
        <f>D45+D44</f>
        <v>61095.92</v>
      </c>
      <c r="E41" s="38">
        <f>E44+E45</f>
        <v>60651.53</v>
      </c>
      <c r="F41" s="38">
        <f>E41/D41*100</f>
        <v>99.2726355540599</v>
      </c>
      <c r="G41" s="2"/>
      <c r="H41" s="33"/>
      <c r="I41" s="32"/>
      <c r="J41" s="67"/>
      <c r="K41" s="32"/>
      <c r="L41" s="32"/>
      <c r="M41" s="32"/>
      <c r="N41" s="32"/>
      <c r="O41" s="32"/>
      <c r="P41" s="32"/>
      <c r="Q41" s="32"/>
      <c r="R41" s="32"/>
      <c r="S41" s="32"/>
    </row>
    <row r="42" spans="1:10" s="32" customFormat="1" ht="15.75">
      <c r="A42" s="20"/>
      <c r="B42" s="23" t="s">
        <v>1</v>
      </c>
      <c r="C42" s="38"/>
      <c r="D42" s="38"/>
      <c r="E42" s="38"/>
      <c r="F42" s="38"/>
      <c r="G42" s="48"/>
      <c r="H42" s="49"/>
      <c r="I42" s="49"/>
      <c r="J42" s="49"/>
    </row>
    <row r="43" spans="1:8" s="32" customFormat="1" ht="15.75">
      <c r="A43" s="20"/>
      <c r="B43" s="23" t="s">
        <v>2</v>
      </c>
      <c r="C43" s="38">
        <v>0</v>
      </c>
      <c r="D43" s="38">
        <v>0</v>
      </c>
      <c r="E43" s="38">
        <v>0</v>
      </c>
      <c r="F43" s="38">
        <v>0</v>
      </c>
      <c r="G43" s="2"/>
      <c r="H43" s="33"/>
    </row>
    <row r="44" spans="1:8" s="32" customFormat="1" ht="15.75">
      <c r="A44" s="21"/>
      <c r="B44" s="23" t="s">
        <v>5</v>
      </c>
      <c r="C44" s="38">
        <v>22506.9</v>
      </c>
      <c r="D44" s="38">
        <v>22810.12</v>
      </c>
      <c r="E44" s="38">
        <v>22384.81</v>
      </c>
      <c r="F44" s="38">
        <f>E44/D44*100</f>
        <v>98.13543286927032</v>
      </c>
      <c r="G44" s="2"/>
      <c r="H44" s="33"/>
    </row>
    <row r="45" spans="1:8" s="32" customFormat="1" ht="15.75">
      <c r="A45" s="21"/>
      <c r="B45" s="23" t="s">
        <v>3</v>
      </c>
      <c r="C45" s="38">
        <v>39215.09</v>
      </c>
      <c r="D45" s="38">
        <v>38285.8</v>
      </c>
      <c r="E45" s="38">
        <v>38266.72</v>
      </c>
      <c r="F45" s="38">
        <f>E45/D45*100</f>
        <v>99.95016429067695</v>
      </c>
      <c r="G45" s="2"/>
      <c r="H45" s="33"/>
    </row>
    <row r="46" spans="1:24" s="31" customFormat="1" ht="18" customHeight="1">
      <c r="A46" s="20"/>
      <c r="B46" s="23"/>
      <c r="C46" s="38"/>
      <c r="D46" s="38"/>
      <c r="E46" s="38"/>
      <c r="F46" s="38"/>
      <c r="G46" s="2"/>
      <c r="H46" s="29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</row>
    <row r="47" spans="1:24" s="31" customFormat="1" ht="35.25" customHeight="1">
      <c r="A47" s="20"/>
      <c r="B47" s="23" t="s">
        <v>40</v>
      </c>
      <c r="C47" s="38"/>
      <c r="D47" s="38"/>
      <c r="E47" s="38"/>
      <c r="F47" s="38"/>
      <c r="G47" s="2"/>
      <c r="H47" s="29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</row>
    <row r="48" spans="1:24" s="10" customFormat="1" ht="15.75">
      <c r="A48" s="20"/>
      <c r="B48" s="23" t="str">
        <f>B41</f>
        <v>финансирование всего</v>
      </c>
      <c r="C48" s="38">
        <f>C51</f>
        <v>3968.28</v>
      </c>
      <c r="D48" s="38">
        <f>D51</f>
        <v>3112.59</v>
      </c>
      <c r="E48" s="38">
        <f>E51</f>
        <v>3112.59</v>
      </c>
      <c r="F48" s="38">
        <f>E48/D48*100</f>
        <v>100</v>
      </c>
      <c r="G48" s="2"/>
      <c r="H48" s="29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9"/>
      <c r="U48" s="9"/>
      <c r="V48" s="9"/>
      <c r="W48" s="9"/>
      <c r="X48" s="9"/>
    </row>
    <row r="49" spans="1:24" s="10" customFormat="1" ht="15.75">
      <c r="A49" s="20"/>
      <c r="B49" s="23" t="str">
        <f>B42</f>
        <v>в том числе:</v>
      </c>
      <c r="C49" s="38"/>
      <c r="D49" s="38"/>
      <c r="E49" s="38"/>
      <c r="F49" s="38"/>
      <c r="G49" s="2"/>
      <c r="H49" s="29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9"/>
      <c r="U49" s="9"/>
      <c r="V49" s="9"/>
      <c r="W49" s="9"/>
      <c r="X49" s="9"/>
    </row>
    <row r="50" spans="1:24" s="10" customFormat="1" ht="15.75">
      <c r="A50" s="20"/>
      <c r="B50" s="23" t="str">
        <f>B43</f>
        <v>федеральный бюджет</v>
      </c>
      <c r="C50" s="38">
        <v>0</v>
      </c>
      <c r="D50" s="38">
        <v>0</v>
      </c>
      <c r="E50" s="38">
        <v>0</v>
      </c>
      <c r="F50" s="38">
        <v>0</v>
      </c>
      <c r="G50" s="2"/>
      <c r="H50" s="29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9"/>
      <c r="U50" s="9"/>
      <c r="V50" s="9"/>
      <c r="W50" s="9"/>
      <c r="X50" s="9"/>
    </row>
    <row r="51" spans="1:24" s="10" customFormat="1" ht="15.75">
      <c r="A51" s="20"/>
      <c r="B51" s="23" t="str">
        <f>B44</f>
        <v>бюджет Ставропольского края</v>
      </c>
      <c r="C51" s="38">
        <v>3968.28</v>
      </c>
      <c r="D51" s="38">
        <v>3112.59</v>
      </c>
      <c r="E51" s="38">
        <v>3112.59</v>
      </c>
      <c r="F51" s="38">
        <f>E51/D51*100</f>
        <v>100</v>
      </c>
      <c r="G51" s="2"/>
      <c r="H51" s="29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9"/>
      <c r="U51" s="9"/>
      <c r="V51" s="9"/>
      <c r="W51" s="9"/>
      <c r="X51" s="9"/>
    </row>
    <row r="52" spans="1:24" s="10" customFormat="1" ht="15.75">
      <c r="A52" s="20"/>
      <c r="B52" s="23" t="str">
        <f>B45</f>
        <v>местный бюджет</v>
      </c>
      <c r="C52" s="38">
        <v>0</v>
      </c>
      <c r="D52" s="38">
        <v>0</v>
      </c>
      <c r="E52" s="38">
        <v>0</v>
      </c>
      <c r="F52" s="38">
        <v>0</v>
      </c>
      <c r="G52" s="2"/>
      <c r="H52" s="29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9"/>
      <c r="U52" s="9"/>
      <c r="V52" s="9"/>
      <c r="W52" s="9"/>
      <c r="X52" s="9"/>
    </row>
    <row r="53" spans="1:24" s="10" customFormat="1" ht="15.75">
      <c r="A53" s="20"/>
      <c r="B53" s="23"/>
      <c r="C53" s="38"/>
      <c r="D53" s="38"/>
      <c r="E53" s="38"/>
      <c r="F53" s="38"/>
      <c r="G53" s="2"/>
      <c r="H53" s="29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9"/>
      <c r="U53" s="9"/>
      <c r="V53" s="9"/>
      <c r="W53" s="9"/>
      <c r="X53" s="9"/>
    </row>
    <row r="54" spans="1:24" s="10" customFormat="1" ht="78.75">
      <c r="A54" s="20"/>
      <c r="B54" s="23" t="s">
        <v>48</v>
      </c>
      <c r="C54" s="38"/>
      <c r="D54" s="38"/>
      <c r="E54" s="38"/>
      <c r="F54" s="38"/>
      <c r="G54" s="2"/>
      <c r="H54" s="29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9"/>
      <c r="U54" s="9"/>
      <c r="V54" s="9"/>
      <c r="W54" s="9"/>
      <c r="X54" s="9"/>
    </row>
    <row r="55" spans="1:24" s="10" customFormat="1" ht="15.75">
      <c r="A55" s="20"/>
      <c r="B55" s="23" t="s">
        <v>4</v>
      </c>
      <c r="C55" s="38">
        <f>C58+C59</f>
        <v>24611.89</v>
      </c>
      <c r="D55" s="38">
        <f>D58+D59</f>
        <v>24859.14</v>
      </c>
      <c r="E55" s="38">
        <f>E58+E59</f>
        <v>24786.019999999997</v>
      </c>
      <c r="F55" s="38">
        <f>E55/D55*100</f>
        <v>99.70586271286938</v>
      </c>
      <c r="G55" s="2"/>
      <c r="H55" s="29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9"/>
      <c r="U55" s="9"/>
      <c r="V55" s="9"/>
      <c r="W55" s="9"/>
      <c r="X55" s="9"/>
    </row>
    <row r="56" spans="1:24" s="10" customFormat="1" ht="15.75">
      <c r="A56" s="20"/>
      <c r="B56" s="23" t="s">
        <v>1</v>
      </c>
      <c r="C56" s="38"/>
      <c r="D56" s="38"/>
      <c r="E56" s="38"/>
      <c r="F56" s="38"/>
      <c r="G56" s="2"/>
      <c r="H56" s="29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9"/>
      <c r="U56" s="9"/>
      <c r="V56" s="9"/>
      <c r="W56" s="9"/>
      <c r="X56" s="9"/>
    </row>
    <row r="57" spans="1:24" s="10" customFormat="1" ht="15.75">
      <c r="A57" s="20"/>
      <c r="B57" s="23" t="s">
        <v>2</v>
      </c>
      <c r="C57" s="38">
        <v>0</v>
      </c>
      <c r="D57" s="38">
        <v>0</v>
      </c>
      <c r="E57" s="38">
        <v>0</v>
      </c>
      <c r="F57" s="38">
        <v>0</v>
      </c>
      <c r="G57" s="2"/>
      <c r="H57" s="29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9"/>
      <c r="U57" s="9"/>
      <c r="V57" s="9"/>
      <c r="W57" s="9"/>
      <c r="X57" s="9"/>
    </row>
    <row r="58" spans="1:24" s="31" customFormat="1" ht="15.75">
      <c r="A58" s="20"/>
      <c r="B58" s="23" t="s">
        <v>5</v>
      </c>
      <c r="C58" s="38">
        <v>1421.59</v>
      </c>
      <c r="D58" s="38">
        <v>1535.08</v>
      </c>
      <c r="E58" s="38">
        <v>1535.08</v>
      </c>
      <c r="F58" s="38">
        <f>E58/D58*100</f>
        <v>100</v>
      </c>
      <c r="G58" s="2"/>
      <c r="H58" s="29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</row>
    <row r="59" spans="1:24" s="31" customFormat="1" ht="15.75">
      <c r="A59" s="20"/>
      <c r="B59" s="23" t="s">
        <v>3</v>
      </c>
      <c r="C59" s="38">
        <v>23190.3</v>
      </c>
      <c r="D59" s="38">
        <v>23324.06</v>
      </c>
      <c r="E59" s="38">
        <v>23250.94</v>
      </c>
      <c r="F59" s="38">
        <f>E59/D59*100</f>
        <v>99.68650397915285</v>
      </c>
      <c r="G59" s="2"/>
      <c r="H59" s="29"/>
      <c r="I59" s="30"/>
      <c r="J59" s="34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</row>
    <row r="60" spans="1:24" s="31" customFormat="1" ht="18" customHeight="1">
      <c r="A60" s="20"/>
      <c r="B60" s="23"/>
      <c r="C60" s="38"/>
      <c r="D60" s="38"/>
      <c r="E60" s="38"/>
      <c r="F60" s="38"/>
      <c r="G60" s="2"/>
      <c r="H60" s="29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</row>
    <row r="61" spans="1:24" s="31" customFormat="1" ht="20.25" customHeight="1">
      <c r="A61" s="21">
        <v>2</v>
      </c>
      <c r="B61" s="22" t="s">
        <v>18</v>
      </c>
      <c r="C61" s="36"/>
      <c r="D61" s="36"/>
      <c r="E61" s="36"/>
      <c r="F61" s="36"/>
      <c r="G61" s="2"/>
      <c r="H61" s="29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</row>
    <row r="62" spans="1:24" s="31" customFormat="1" ht="19.5" customHeight="1">
      <c r="A62" s="21"/>
      <c r="B62" s="22" t="s">
        <v>4</v>
      </c>
      <c r="C62" s="36">
        <f>C64+C65+C66</f>
        <v>336909.71</v>
      </c>
      <c r="D62" s="36">
        <f>D64+D65+D66</f>
        <v>330263.80000000005</v>
      </c>
      <c r="E62" s="36">
        <f>E64+E65+E66</f>
        <v>329724.21</v>
      </c>
      <c r="F62" s="36">
        <f>E62/D62*100</f>
        <v>99.83661848498079</v>
      </c>
      <c r="G62" s="2"/>
      <c r="H62" s="29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>
        <f>D62/D12*100</f>
        <v>21.38768041041701</v>
      </c>
      <c r="T62" s="4">
        <f>D62/1626702.6*100</f>
        <v>20.302653970061893</v>
      </c>
      <c r="U62" s="30"/>
      <c r="V62" s="30"/>
      <c r="W62" s="30"/>
      <c r="X62" s="30"/>
    </row>
    <row r="63" spans="1:24" s="31" customFormat="1" ht="16.5" customHeight="1">
      <c r="A63" s="21"/>
      <c r="B63" s="22" t="s">
        <v>1</v>
      </c>
      <c r="C63" s="36"/>
      <c r="D63" s="36"/>
      <c r="E63" s="36"/>
      <c r="F63" s="36"/>
      <c r="G63" s="2"/>
      <c r="H63" s="29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</row>
    <row r="64" spans="1:24" s="31" customFormat="1" ht="16.5" customHeight="1">
      <c r="A64" s="21"/>
      <c r="B64" s="22" t="s">
        <v>2</v>
      </c>
      <c r="C64" s="36">
        <f aca="true" t="shared" si="2" ref="C64:E66">C71+C78+C85</f>
        <v>18737.04</v>
      </c>
      <c r="D64" s="36">
        <f t="shared" si="2"/>
        <v>21426.75</v>
      </c>
      <c r="E64" s="36">
        <f t="shared" si="2"/>
        <v>21426.75</v>
      </c>
      <c r="F64" s="36">
        <f>E64/D64*100</f>
        <v>100</v>
      </c>
      <c r="G64" s="2"/>
      <c r="H64" s="29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</row>
    <row r="65" spans="1:24" s="10" customFormat="1" ht="16.5" customHeight="1">
      <c r="A65" s="21"/>
      <c r="B65" s="22" t="s">
        <v>5</v>
      </c>
      <c r="C65" s="36">
        <f t="shared" si="2"/>
        <v>315702.41000000003</v>
      </c>
      <c r="D65" s="36">
        <f t="shared" si="2"/>
        <v>305699.80000000005</v>
      </c>
      <c r="E65" s="36">
        <f t="shared" si="2"/>
        <v>305289.25</v>
      </c>
      <c r="F65" s="36">
        <f>E65/D65*100</f>
        <v>99.86570158043936</v>
      </c>
      <c r="G65" s="2"/>
      <c r="H65" s="29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9"/>
      <c r="U65" s="9"/>
      <c r="V65" s="9"/>
      <c r="W65" s="9"/>
      <c r="X65" s="9"/>
    </row>
    <row r="66" spans="1:24" s="10" customFormat="1" ht="16.5" customHeight="1">
      <c r="A66" s="21"/>
      <c r="B66" s="22" t="s">
        <v>3</v>
      </c>
      <c r="C66" s="36">
        <f t="shared" si="2"/>
        <v>2470.26</v>
      </c>
      <c r="D66" s="36">
        <f t="shared" si="2"/>
        <v>3137.25</v>
      </c>
      <c r="E66" s="36">
        <f t="shared" si="2"/>
        <v>3008.21</v>
      </c>
      <c r="F66" s="36">
        <f>E66/D66*100</f>
        <v>95.88684357319308</v>
      </c>
      <c r="G66" s="2"/>
      <c r="H66" s="29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9"/>
      <c r="U66" s="9"/>
      <c r="V66" s="9"/>
      <c r="W66" s="9"/>
      <c r="X66" s="9"/>
    </row>
    <row r="67" spans="1:24" s="10" customFormat="1" ht="16.5" customHeight="1">
      <c r="A67" s="21"/>
      <c r="B67" s="24"/>
      <c r="C67" s="38"/>
      <c r="D67" s="38"/>
      <c r="E67" s="38"/>
      <c r="F67" s="38"/>
      <c r="G67" s="2"/>
      <c r="H67" s="29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9"/>
      <c r="U67" s="9"/>
      <c r="V67" s="9"/>
      <c r="W67" s="9"/>
      <c r="X67" s="9"/>
    </row>
    <row r="68" spans="1:24" s="10" customFormat="1" ht="16.5" customHeight="1">
      <c r="A68" s="20"/>
      <c r="B68" s="23" t="s">
        <v>19</v>
      </c>
      <c r="C68" s="38"/>
      <c r="D68" s="38"/>
      <c r="E68" s="38"/>
      <c r="F68" s="38"/>
      <c r="G68" s="2"/>
      <c r="H68" s="29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9"/>
      <c r="U68" s="9"/>
      <c r="V68" s="9"/>
      <c r="W68" s="9"/>
      <c r="X68" s="9"/>
    </row>
    <row r="69" spans="1:24" s="10" customFormat="1" ht="16.5" customHeight="1">
      <c r="A69" s="25"/>
      <c r="B69" s="23" t="s">
        <v>4</v>
      </c>
      <c r="C69" s="38">
        <f>C72+C73+C71</f>
        <v>316834.82</v>
      </c>
      <c r="D69" s="38">
        <f>D72+D73+D71</f>
        <v>309551.33</v>
      </c>
      <c r="E69" s="38">
        <f>E72+E73+E71</f>
        <v>309380.46</v>
      </c>
      <c r="F69" s="38">
        <f>E69/D69*100</f>
        <v>99.9448007540462</v>
      </c>
      <c r="G69" s="2"/>
      <c r="H69" s="29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9"/>
      <c r="U69" s="9"/>
      <c r="V69" s="9"/>
      <c r="W69" s="9"/>
      <c r="X69" s="9"/>
    </row>
    <row r="70" spans="1:24" s="10" customFormat="1" ht="16.5" customHeight="1">
      <c r="A70" s="25"/>
      <c r="B70" s="23" t="s">
        <v>1</v>
      </c>
      <c r="C70" s="38"/>
      <c r="D70" s="38"/>
      <c r="E70" s="38"/>
      <c r="F70" s="38"/>
      <c r="G70" s="2"/>
      <c r="H70" s="29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9"/>
      <c r="U70" s="9"/>
      <c r="V70" s="9"/>
      <c r="W70" s="9"/>
      <c r="X70" s="9"/>
    </row>
    <row r="71" spans="1:24" s="10" customFormat="1" ht="15" customHeight="1">
      <c r="A71" s="25"/>
      <c r="B71" s="23" t="s">
        <v>2</v>
      </c>
      <c r="C71" s="38">
        <v>18737.04</v>
      </c>
      <c r="D71" s="38">
        <v>21426.75</v>
      </c>
      <c r="E71" s="38">
        <v>21426.75</v>
      </c>
      <c r="F71" s="38">
        <f>E71/D71*100</f>
        <v>100</v>
      </c>
      <c r="G71" s="2"/>
      <c r="H71" s="29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9"/>
      <c r="U71" s="9"/>
      <c r="V71" s="9"/>
      <c r="W71" s="9"/>
      <c r="X71" s="9"/>
    </row>
    <row r="72" spans="1:24" s="10" customFormat="1" ht="13.5" customHeight="1">
      <c r="A72" s="20"/>
      <c r="B72" s="23" t="s">
        <v>5</v>
      </c>
      <c r="C72" s="38">
        <v>297857.28</v>
      </c>
      <c r="D72" s="38">
        <v>287344.08</v>
      </c>
      <c r="E72" s="38">
        <v>287302.21</v>
      </c>
      <c r="F72" s="38">
        <f>E72/D72*100</f>
        <v>99.98542861923588</v>
      </c>
      <c r="G72" s="2"/>
      <c r="H72" s="29"/>
      <c r="I72" s="34">
        <f>E12-E17</f>
        <v>1515558.79</v>
      </c>
      <c r="J72" s="34">
        <f>D12-D17</f>
        <v>1537683.7999999998</v>
      </c>
      <c r="K72" s="30"/>
      <c r="L72" s="30"/>
      <c r="M72" s="30"/>
      <c r="N72" s="30"/>
      <c r="O72" s="30"/>
      <c r="P72" s="30"/>
      <c r="Q72" s="30"/>
      <c r="R72" s="30"/>
      <c r="S72" s="30"/>
      <c r="T72" s="9"/>
      <c r="U72" s="9"/>
      <c r="V72" s="9"/>
      <c r="W72" s="9"/>
      <c r="X72" s="9"/>
    </row>
    <row r="73" spans="1:24" s="10" customFormat="1" ht="13.5" customHeight="1">
      <c r="A73" s="25"/>
      <c r="B73" s="23" t="s">
        <v>3</v>
      </c>
      <c r="C73" s="38">
        <v>240.5</v>
      </c>
      <c r="D73" s="38">
        <v>780.5</v>
      </c>
      <c r="E73" s="38">
        <v>651.5</v>
      </c>
      <c r="F73" s="38">
        <f>E73/D73*100</f>
        <v>83.472133247918</v>
      </c>
      <c r="G73" s="27"/>
      <c r="H73" s="29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9"/>
      <c r="U73" s="9"/>
      <c r="V73" s="9"/>
      <c r="W73" s="9"/>
      <c r="X73" s="9"/>
    </row>
    <row r="74" spans="1:24" s="10" customFormat="1" ht="18" customHeight="1">
      <c r="A74" s="25"/>
      <c r="B74" s="23"/>
      <c r="C74" s="38"/>
      <c r="D74" s="38"/>
      <c r="E74" s="38"/>
      <c r="F74" s="38"/>
      <c r="G74" s="2">
        <f>D14/D12*100</f>
        <v>1.3875831418214852</v>
      </c>
      <c r="H74" s="29">
        <f>E14/E12*100</f>
        <v>1.4078554031068138</v>
      </c>
      <c r="I74" s="34">
        <f>E14-250</f>
        <v>21176.75</v>
      </c>
      <c r="J74" s="34">
        <f>D14-250</f>
        <v>21176.75</v>
      </c>
      <c r="K74" s="30"/>
      <c r="L74" s="30"/>
      <c r="M74" s="30"/>
      <c r="N74" s="30"/>
      <c r="O74" s="30"/>
      <c r="P74" s="30"/>
      <c r="Q74" s="30"/>
      <c r="R74" s="30"/>
      <c r="S74" s="30"/>
      <c r="T74" s="9"/>
      <c r="U74" s="9"/>
      <c r="V74" s="9"/>
      <c r="W74" s="9"/>
      <c r="X74" s="9"/>
    </row>
    <row r="75" spans="1:24" s="10" customFormat="1" ht="18" customHeight="1">
      <c r="A75" s="25"/>
      <c r="B75" s="23" t="s">
        <v>20</v>
      </c>
      <c r="C75" s="38"/>
      <c r="D75" s="38"/>
      <c r="E75" s="38"/>
      <c r="F75" s="38"/>
      <c r="G75" s="2">
        <f>D15/D12*100</f>
        <v>54.7579755941826</v>
      </c>
      <c r="H75" s="29">
        <f>E15/E12*100</f>
        <v>55.1685007131544</v>
      </c>
      <c r="I75" s="34">
        <f>E15+250</f>
        <v>839882.8700000001</v>
      </c>
      <c r="J75" s="34">
        <f>D15+250</f>
        <v>845810.4700000002</v>
      </c>
      <c r="K75" s="30"/>
      <c r="L75" s="30"/>
      <c r="M75" s="30"/>
      <c r="N75" s="30"/>
      <c r="O75" s="30"/>
      <c r="P75" s="30"/>
      <c r="Q75" s="30"/>
      <c r="R75" s="30"/>
      <c r="S75" s="30"/>
      <c r="T75" s="9"/>
      <c r="U75" s="9"/>
      <c r="V75" s="9"/>
      <c r="W75" s="9"/>
      <c r="X75" s="9"/>
    </row>
    <row r="76" spans="1:24" s="10" customFormat="1" ht="17.25" customHeight="1">
      <c r="A76" s="25"/>
      <c r="B76" s="23" t="s">
        <v>4</v>
      </c>
      <c r="C76" s="38">
        <f>C78+C79+C80</f>
        <v>60</v>
      </c>
      <c r="D76" s="38">
        <f>D78+D79+D80</f>
        <v>90</v>
      </c>
      <c r="E76" s="38">
        <f>E78+E79+E80</f>
        <v>89.96</v>
      </c>
      <c r="F76" s="38">
        <f>E76/D76*100</f>
        <v>99.95555555555555</v>
      </c>
      <c r="G76" s="2">
        <f>D16/D12*100</f>
        <v>43.43389770662023</v>
      </c>
      <c r="H76" s="29">
        <f>E16/E12*100</f>
        <v>43.00419768809667</v>
      </c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9"/>
      <c r="U76" s="9"/>
      <c r="V76" s="9"/>
      <c r="W76" s="9"/>
      <c r="X76" s="9"/>
    </row>
    <row r="77" spans="1:24" ht="15.75">
      <c r="A77" s="25"/>
      <c r="B77" s="23" t="s">
        <v>1</v>
      </c>
      <c r="C77" s="38"/>
      <c r="D77" s="38"/>
      <c r="E77" s="38"/>
      <c r="F77" s="38"/>
      <c r="G77" s="2">
        <f>D17/D12*100</f>
        <v>0.4205435573757203</v>
      </c>
      <c r="H77" s="29">
        <f>E17/E12*100</f>
        <v>0.4194461956421323</v>
      </c>
      <c r="T77" s="5"/>
      <c r="U77" s="5"/>
      <c r="V77" s="5"/>
      <c r="W77" s="5"/>
      <c r="X77" s="5"/>
    </row>
    <row r="78" spans="1:24" s="11" customFormat="1" ht="12.75" customHeight="1">
      <c r="A78" s="25"/>
      <c r="B78" s="23" t="s">
        <v>2</v>
      </c>
      <c r="C78" s="38">
        <v>0</v>
      </c>
      <c r="D78" s="38">
        <v>0</v>
      </c>
      <c r="E78" s="38">
        <v>0</v>
      </c>
      <c r="F78" s="38">
        <v>0</v>
      </c>
      <c r="G78" s="2"/>
      <c r="H78" s="68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5"/>
      <c r="U78" s="5"/>
      <c r="V78" s="5"/>
      <c r="W78" s="5"/>
      <c r="X78" s="5"/>
    </row>
    <row r="79" spans="1:24" s="11" customFormat="1" ht="20.25" customHeight="1">
      <c r="A79" s="25"/>
      <c r="B79" s="23" t="s">
        <v>5</v>
      </c>
      <c r="C79" s="38">
        <v>0</v>
      </c>
      <c r="D79" s="38">
        <v>0</v>
      </c>
      <c r="E79" s="38">
        <v>0</v>
      </c>
      <c r="F79" s="38">
        <v>0</v>
      </c>
      <c r="G79" s="2"/>
      <c r="H79" s="33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5"/>
      <c r="U79" s="5"/>
      <c r="V79" s="5"/>
      <c r="W79" s="5"/>
      <c r="X79" s="5"/>
    </row>
    <row r="80" spans="1:24" s="11" customFormat="1" ht="15.75">
      <c r="A80" s="25"/>
      <c r="B80" s="23" t="s">
        <v>3</v>
      </c>
      <c r="C80" s="38">
        <v>60</v>
      </c>
      <c r="D80" s="38">
        <v>90</v>
      </c>
      <c r="E80" s="38">
        <v>89.96</v>
      </c>
      <c r="F80" s="38">
        <f>E80/D80*100</f>
        <v>99.95555555555555</v>
      </c>
      <c r="G80" s="2"/>
      <c r="H80" s="33"/>
      <c r="I80" s="32">
        <f>D20/D12*100</f>
        <v>49.36437757482504</v>
      </c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5"/>
      <c r="U80" s="5"/>
      <c r="V80" s="5"/>
      <c r="W80" s="5"/>
      <c r="X80" s="5"/>
    </row>
    <row r="81" spans="1:24" s="11" customFormat="1" ht="15.75">
      <c r="A81" s="25"/>
      <c r="B81" s="23"/>
      <c r="C81" s="38"/>
      <c r="D81" s="38"/>
      <c r="E81" s="38"/>
      <c r="F81" s="38"/>
      <c r="G81" s="2"/>
      <c r="H81" s="69">
        <f>D20/D12*100</f>
        <v>49.36437757482504</v>
      </c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5"/>
      <c r="U81" s="5"/>
      <c r="V81" s="5"/>
      <c r="W81" s="5"/>
      <c r="X81" s="5"/>
    </row>
    <row r="82" spans="1:24" ht="78.75">
      <c r="A82" s="20"/>
      <c r="B82" s="23" t="s">
        <v>49</v>
      </c>
      <c r="C82" s="38"/>
      <c r="D82" s="38"/>
      <c r="E82" s="38"/>
      <c r="F82" s="38"/>
      <c r="G82" s="2"/>
      <c r="T82" s="5"/>
      <c r="U82" s="5"/>
      <c r="V82" s="5"/>
      <c r="W82" s="5"/>
      <c r="X82" s="5"/>
    </row>
    <row r="83" spans="1:24" ht="15.75">
      <c r="A83" s="20"/>
      <c r="B83" s="23" t="s">
        <v>4</v>
      </c>
      <c r="C83" s="38">
        <f>C86+C87</f>
        <v>20014.89</v>
      </c>
      <c r="D83" s="38">
        <f>D86+D87</f>
        <v>20622.47</v>
      </c>
      <c r="E83" s="38">
        <f>E86+E87</f>
        <v>20253.79</v>
      </c>
      <c r="F83" s="38">
        <f>E83/D83*100</f>
        <v>98.212241307661</v>
      </c>
      <c r="G83" s="2"/>
      <c r="T83" s="5"/>
      <c r="U83" s="5"/>
      <c r="V83" s="5"/>
      <c r="W83" s="5"/>
      <c r="X83" s="5"/>
    </row>
    <row r="84" spans="1:24" ht="15.75">
      <c r="A84" s="21"/>
      <c r="B84" s="23" t="s">
        <v>1</v>
      </c>
      <c r="C84" s="38"/>
      <c r="D84" s="38"/>
      <c r="E84" s="38"/>
      <c r="F84" s="38"/>
      <c r="G84" s="2"/>
      <c r="T84" s="5"/>
      <c r="U84" s="5"/>
      <c r="V84" s="5"/>
      <c r="W84" s="5"/>
      <c r="X84" s="5"/>
    </row>
    <row r="85" spans="1:24" ht="15" customHeight="1">
      <c r="A85" s="21"/>
      <c r="B85" s="23" t="s">
        <v>2</v>
      </c>
      <c r="C85" s="38">
        <v>0</v>
      </c>
      <c r="D85" s="38">
        <v>0</v>
      </c>
      <c r="E85" s="38">
        <v>0</v>
      </c>
      <c r="F85" s="38">
        <v>0</v>
      </c>
      <c r="G85" s="2"/>
      <c r="T85" s="5"/>
      <c r="U85" s="5"/>
      <c r="V85" s="5"/>
      <c r="W85" s="5"/>
      <c r="X85" s="5"/>
    </row>
    <row r="86" spans="1:24" ht="25.5" customHeight="1">
      <c r="A86" s="21"/>
      <c r="B86" s="23" t="s">
        <v>5</v>
      </c>
      <c r="C86" s="38">
        <v>17845.13</v>
      </c>
      <c r="D86" s="38">
        <v>18355.72</v>
      </c>
      <c r="E86" s="38">
        <v>17987.04</v>
      </c>
      <c r="F86" s="38">
        <f>E86/D86*100</f>
        <v>97.99147077859108</v>
      </c>
      <c r="G86" s="2"/>
      <c r="T86" s="5"/>
      <c r="U86" s="5"/>
      <c r="V86" s="5"/>
      <c r="W86" s="5"/>
      <c r="X86" s="5"/>
    </row>
    <row r="87" spans="1:24" ht="16.5" customHeight="1">
      <c r="A87" s="21"/>
      <c r="B87" s="23" t="s">
        <v>3</v>
      </c>
      <c r="C87" s="38">
        <v>2169.76</v>
      </c>
      <c r="D87" s="38">
        <v>2266.75</v>
      </c>
      <c r="E87" s="38">
        <v>2266.75</v>
      </c>
      <c r="F87" s="38">
        <f>E87/D87*100</f>
        <v>100</v>
      </c>
      <c r="G87" s="2"/>
      <c r="T87" s="5"/>
      <c r="U87" s="5"/>
      <c r="V87" s="5"/>
      <c r="W87" s="5"/>
      <c r="X87" s="5"/>
    </row>
    <row r="88" spans="1:24" ht="14.25" customHeight="1">
      <c r="A88" s="21"/>
      <c r="B88" s="22"/>
      <c r="C88" s="38"/>
      <c r="D88" s="38"/>
      <c r="E88" s="38"/>
      <c r="F88" s="38"/>
      <c r="G88" s="2"/>
      <c r="T88" s="5"/>
      <c r="U88" s="5"/>
      <c r="V88" s="5"/>
      <c r="W88" s="5"/>
      <c r="X88" s="5"/>
    </row>
    <row r="89" spans="1:24" ht="37.5" customHeight="1">
      <c r="A89" s="20">
        <v>3</v>
      </c>
      <c r="B89" s="22" t="s">
        <v>50</v>
      </c>
      <c r="C89" s="36"/>
      <c r="D89" s="36"/>
      <c r="E89" s="36"/>
      <c r="F89" s="36"/>
      <c r="G89" s="2"/>
      <c r="T89" s="5"/>
      <c r="U89" s="5"/>
      <c r="V89" s="5"/>
      <c r="W89" s="5"/>
      <c r="X89" s="5"/>
    </row>
    <row r="90" spans="1:24" ht="19.5" customHeight="1">
      <c r="A90" s="20"/>
      <c r="B90" s="22" t="s">
        <v>4</v>
      </c>
      <c r="C90" s="36">
        <f>C92+C93+C94</f>
        <v>30247.65</v>
      </c>
      <c r="D90" s="36">
        <f>D92+D93+D94</f>
        <v>32746.42</v>
      </c>
      <c r="E90" s="36">
        <f>E92+E93+E94</f>
        <v>32719.86</v>
      </c>
      <c r="F90" s="36">
        <f>E90/D90*100</f>
        <v>99.9188918971906</v>
      </c>
      <c r="G90" s="2"/>
      <c r="S90" s="32">
        <f>(D90+D405)/D12*100</f>
        <v>5.4592724539598665</v>
      </c>
      <c r="T90" s="4">
        <f>D90/1626702.6*100</f>
        <v>2.013055121446292</v>
      </c>
      <c r="U90" s="5"/>
      <c r="V90" s="5"/>
      <c r="W90" s="5"/>
      <c r="X90" s="5"/>
    </row>
    <row r="91" spans="1:24" ht="16.5" customHeight="1">
      <c r="A91" s="20"/>
      <c r="B91" s="22" t="s">
        <v>1</v>
      </c>
      <c r="C91" s="36"/>
      <c r="D91" s="36"/>
      <c r="E91" s="36"/>
      <c r="F91" s="36"/>
      <c r="G91" s="2"/>
      <c r="T91" s="5"/>
      <c r="U91" s="5"/>
      <c r="V91" s="5"/>
      <c r="W91" s="5"/>
      <c r="X91" s="5"/>
    </row>
    <row r="92" spans="1:24" ht="13.5" customHeight="1">
      <c r="A92" s="20"/>
      <c r="B92" s="22" t="s">
        <v>2</v>
      </c>
      <c r="C92" s="36">
        <v>0</v>
      </c>
      <c r="D92" s="36">
        <v>0</v>
      </c>
      <c r="E92" s="36">
        <v>0</v>
      </c>
      <c r="F92" s="36">
        <v>0</v>
      </c>
      <c r="G92" s="2"/>
      <c r="T92" s="5"/>
      <c r="U92" s="5"/>
      <c r="V92" s="5"/>
      <c r="W92" s="5"/>
      <c r="X92" s="5"/>
    </row>
    <row r="93" spans="1:24" ht="12.75" customHeight="1">
      <c r="A93" s="20"/>
      <c r="B93" s="22" t="s">
        <v>5</v>
      </c>
      <c r="C93" s="39">
        <v>30217.4</v>
      </c>
      <c r="D93" s="39">
        <v>23569.57</v>
      </c>
      <c r="E93" s="39">
        <v>23569.57</v>
      </c>
      <c r="F93" s="36">
        <f>E93/D93*100</f>
        <v>100</v>
      </c>
      <c r="G93" s="2"/>
      <c r="T93" s="5"/>
      <c r="U93" s="5"/>
      <c r="V93" s="5"/>
      <c r="W93" s="5"/>
      <c r="X93" s="5"/>
    </row>
    <row r="94" spans="1:24" ht="13.5" customHeight="1">
      <c r="A94" s="20"/>
      <c r="B94" s="22" t="s">
        <v>3</v>
      </c>
      <c r="C94" s="36">
        <v>30.25</v>
      </c>
      <c r="D94" s="36">
        <v>9176.85</v>
      </c>
      <c r="E94" s="36">
        <v>9150.29</v>
      </c>
      <c r="F94" s="36">
        <f>E94/D94*100</f>
        <v>99.71057606913048</v>
      </c>
      <c r="G94" s="2"/>
      <c r="T94" s="5"/>
      <c r="U94" s="5"/>
      <c r="V94" s="5"/>
      <c r="W94" s="5"/>
      <c r="X94" s="5"/>
    </row>
    <row r="95" spans="1:24" ht="14.25" customHeight="1">
      <c r="A95" s="21"/>
      <c r="B95" s="24"/>
      <c r="C95" s="38"/>
      <c r="D95" s="38"/>
      <c r="E95" s="38"/>
      <c r="F95" s="38"/>
      <c r="G95" s="2"/>
      <c r="T95" s="5"/>
      <c r="U95" s="5"/>
      <c r="V95" s="5"/>
      <c r="W95" s="5"/>
      <c r="X95" s="5"/>
    </row>
    <row r="96" spans="1:24" s="10" customFormat="1" ht="31.5" customHeight="1">
      <c r="A96" s="20">
        <v>4</v>
      </c>
      <c r="B96" s="22" t="s">
        <v>21</v>
      </c>
      <c r="C96" s="36"/>
      <c r="D96" s="36"/>
      <c r="E96" s="36"/>
      <c r="F96" s="36"/>
      <c r="G96" s="2"/>
      <c r="H96" s="29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9"/>
      <c r="U96" s="9"/>
      <c r="V96" s="9"/>
      <c r="W96" s="9"/>
      <c r="X96" s="9"/>
    </row>
    <row r="97" spans="1:24" s="10" customFormat="1" ht="16.5" customHeight="1">
      <c r="A97" s="20"/>
      <c r="B97" s="22" t="s">
        <v>4</v>
      </c>
      <c r="C97" s="36">
        <f>C101</f>
        <v>4997.7</v>
      </c>
      <c r="D97" s="36">
        <f>D101+D100</f>
        <v>8781.36</v>
      </c>
      <c r="E97" s="36">
        <f>E101+E100</f>
        <v>6338.71</v>
      </c>
      <c r="F97" s="36">
        <f>E97/D97*100</f>
        <v>72.1836936419871</v>
      </c>
      <c r="G97" s="2"/>
      <c r="H97" s="29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1"/>
      <c r="T97" s="4">
        <f>D97/1626702.6*100</f>
        <v>0.5398257800780548</v>
      </c>
      <c r="U97" s="9"/>
      <c r="V97" s="9"/>
      <c r="W97" s="9"/>
      <c r="X97" s="9"/>
    </row>
    <row r="98" spans="1:24" s="10" customFormat="1" ht="16.5" customHeight="1">
      <c r="A98" s="20"/>
      <c r="B98" s="22" t="s">
        <v>1</v>
      </c>
      <c r="C98" s="36"/>
      <c r="D98" s="36"/>
      <c r="E98" s="36"/>
      <c r="F98" s="36"/>
      <c r="G98" s="2"/>
      <c r="H98" s="29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9"/>
      <c r="U98" s="9"/>
      <c r="V98" s="9"/>
      <c r="W98" s="9"/>
      <c r="X98" s="9"/>
    </row>
    <row r="99" spans="1:24" s="10" customFormat="1" ht="16.5" customHeight="1">
      <c r="A99" s="21"/>
      <c r="B99" s="22" t="s">
        <v>2</v>
      </c>
      <c r="C99" s="36">
        <v>0</v>
      </c>
      <c r="D99" s="36">
        <v>0</v>
      </c>
      <c r="E99" s="36">
        <v>0</v>
      </c>
      <c r="F99" s="36">
        <v>0</v>
      </c>
      <c r="G99" s="2"/>
      <c r="H99" s="29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9"/>
      <c r="U99" s="9"/>
      <c r="V99" s="9"/>
      <c r="W99" s="9"/>
      <c r="X99" s="9"/>
    </row>
    <row r="100" spans="1:24" s="10" customFormat="1" ht="16.5" customHeight="1">
      <c r="A100" s="21"/>
      <c r="B100" s="22" t="s">
        <v>5</v>
      </c>
      <c r="C100" s="36">
        <v>0</v>
      </c>
      <c r="D100" s="36">
        <f>D107+D114</f>
        <v>3563.55</v>
      </c>
      <c r="E100" s="36">
        <f>E107+E114</f>
        <v>1251.4099999999999</v>
      </c>
      <c r="F100" s="36">
        <v>0</v>
      </c>
      <c r="G100" s="2"/>
      <c r="H100" s="29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9"/>
      <c r="U100" s="9"/>
      <c r="V100" s="9"/>
      <c r="W100" s="9"/>
      <c r="X100" s="9"/>
    </row>
    <row r="101" spans="1:24" s="4" customFormat="1" ht="16.5" customHeight="1">
      <c r="A101" s="21"/>
      <c r="B101" s="22" t="s">
        <v>3</v>
      </c>
      <c r="C101" s="36">
        <f>C108+C115</f>
        <v>4997.7</v>
      </c>
      <c r="D101" s="36">
        <f>D108+D115</f>
        <v>5217.8099999999995</v>
      </c>
      <c r="E101" s="36">
        <f>E108+E115</f>
        <v>5087.3</v>
      </c>
      <c r="F101" s="36">
        <f>E101/D101*100</f>
        <v>97.49875905791895</v>
      </c>
      <c r="G101" s="2"/>
      <c r="H101" s="29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9"/>
      <c r="U101" s="9"/>
      <c r="V101" s="9"/>
      <c r="W101" s="9"/>
      <c r="X101" s="9"/>
    </row>
    <row r="102" spans="1:24" s="10" customFormat="1" ht="16.5" customHeight="1">
      <c r="A102" s="21"/>
      <c r="B102" s="22"/>
      <c r="C102" s="36"/>
      <c r="D102" s="36"/>
      <c r="E102" s="36"/>
      <c r="F102" s="36"/>
      <c r="G102" s="2"/>
      <c r="H102" s="29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9"/>
      <c r="U102" s="9"/>
      <c r="V102" s="9"/>
      <c r="W102" s="9"/>
      <c r="X102" s="9"/>
    </row>
    <row r="103" spans="1:24" s="10" customFormat="1" ht="69" customHeight="1">
      <c r="A103" s="21"/>
      <c r="B103" s="23" t="s">
        <v>51</v>
      </c>
      <c r="C103" s="38"/>
      <c r="D103" s="38"/>
      <c r="E103" s="38"/>
      <c r="F103" s="38"/>
      <c r="G103" s="2"/>
      <c r="H103" s="29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9"/>
      <c r="U103" s="9"/>
      <c r="V103" s="9"/>
      <c r="W103" s="9"/>
      <c r="X103" s="9"/>
    </row>
    <row r="104" spans="1:24" s="10" customFormat="1" ht="16.5" customHeight="1">
      <c r="A104" s="21"/>
      <c r="B104" s="23" t="s">
        <v>4</v>
      </c>
      <c r="C104" s="38">
        <f>C106+C107+C108</f>
        <v>865</v>
      </c>
      <c r="D104" s="38">
        <f>D106+D107+D108</f>
        <v>4538.13</v>
      </c>
      <c r="E104" s="38">
        <f>E106+E107+E108</f>
        <v>2104.23</v>
      </c>
      <c r="F104" s="38">
        <f>E104/D104*100</f>
        <v>46.36777703591567</v>
      </c>
      <c r="G104" s="2"/>
      <c r="H104" s="29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9"/>
      <c r="U104" s="9"/>
      <c r="V104" s="9"/>
      <c r="W104" s="9"/>
      <c r="X104" s="9"/>
    </row>
    <row r="105" spans="1:24" s="10" customFormat="1" ht="16.5" customHeight="1">
      <c r="A105" s="21"/>
      <c r="B105" s="23" t="s">
        <v>1</v>
      </c>
      <c r="C105" s="38"/>
      <c r="D105" s="38"/>
      <c r="E105" s="38"/>
      <c r="F105" s="38"/>
      <c r="G105" s="2"/>
      <c r="H105" s="29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9"/>
      <c r="U105" s="9"/>
      <c r="V105" s="9"/>
      <c r="W105" s="9"/>
      <c r="X105" s="9"/>
    </row>
    <row r="106" spans="1:24" ht="16.5" customHeight="1">
      <c r="A106" s="21"/>
      <c r="B106" s="23" t="s">
        <v>2</v>
      </c>
      <c r="C106" s="38">
        <v>0</v>
      </c>
      <c r="D106" s="38">
        <v>0</v>
      </c>
      <c r="E106" s="38">
        <v>0</v>
      </c>
      <c r="F106" s="38">
        <v>0</v>
      </c>
      <c r="G106" s="2"/>
      <c r="I106" s="32">
        <f>D62/D12*100</f>
        <v>21.38768041041701</v>
      </c>
      <c r="T106" s="5"/>
      <c r="U106" s="5"/>
      <c r="V106" s="5"/>
      <c r="W106" s="5"/>
      <c r="X106" s="5"/>
    </row>
    <row r="107" spans="1:24" ht="16.5" customHeight="1">
      <c r="A107" s="21"/>
      <c r="B107" s="23" t="s">
        <v>5</v>
      </c>
      <c r="C107" s="38">
        <v>0</v>
      </c>
      <c r="D107" s="38">
        <v>3489.48</v>
      </c>
      <c r="E107" s="38">
        <v>1177.34</v>
      </c>
      <c r="F107" s="38">
        <v>0</v>
      </c>
      <c r="G107" s="2"/>
      <c r="H107" s="69">
        <f>D62/D12*100</f>
        <v>21.38768041041701</v>
      </c>
      <c r="T107" s="5"/>
      <c r="U107" s="5"/>
      <c r="V107" s="5"/>
      <c r="W107" s="5"/>
      <c r="X107" s="5"/>
    </row>
    <row r="108" spans="1:24" ht="16.5" customHeight="1">
      <c r="A108" s="21"/>
      <c r="B108" s="23" t="s">
        <v>3</v>
      </c>
      <c r="C108" s="38">
        <v>865</v>
      </c>
      <c r="D108" s="38">
        <v>1048.65</v>
      </c>
      <c r="E108" s="38">
        <v>926.89</v>
      </c>
      <c r="F108" s="38">
        <f>E108/D108*100</f>
        <v>88.38888094216372</v>
      </c>
      <c r="G108" s="2"/>
      <c r="T108" s="5"/>
      <c r="U108" s="5"/>
      <c r="V108" s="5"/>
      <c r="W108" s="5"/>
      <c r="X108" s="5"/>
    </row>
    <row r="109" spans="1:24" ht="16.5" customHeight="1">
      <c r="A109" s="21"/>
      <c r="B109" s="23"/>
      <c r="C109" s="38"/>
      <c r="D109" s="38"/>
      <c r="E109" s="38"/>
      <c r="F109" s="38"/>
      <c r="G109" s="2"/>
      <c r="T109" s="5"/>
      <c r="U109" s="5"/>
      <c r="V109" s="5"/>
      <c r="W109" s="5"/>
      <c r="X109" s="5"/>
    </row>
    <row r="110" spans="1:24" ht="79.5" customHeight="1">
      <c r="A110" s="21"/>
      <c r="B110" s="23" t="s">
        <v>52</v>
      </c>
      <c r="C110" s="38"/>
      <c r="D110" s="38"/>
      <c r="E110" s="38"/>
      <c r="F110" s="38"/>
      <c r="G110" s="2"/>
      <c r="T110" s="5"/>
      <c r="U110" s="5"/>
      <c r="V110" s="5"/>
      <c r="W110" s="5"/>
      <c r="X110" s="5"/>
    </row>
    <row r="111" spans="1:24" ht="15.75">
      <c r="A111" s="21"/>
      <c r="B111" s="23" t="s">
        <v>4</v>
      </c>
      <c r="C111" s="38">
        <f>C113+C114+C115</f>
        <v>4132.7</v>
      </c>
      <c r="D111" s="38">
        <f>D115</f>
        <v>4169.16</v>
      </c>
      <c r="E111" s="38">
        <f>E115+E114</f>
        <v>4234.48</v>
      </c>
      <c r="F111" s="38">
        <f>E111/D111*100</f>
        <v>101.56674246131115</v>
      </c>
      <c r="G111" s="2"/>
      <c r="T111" s="5"/>
      <c r="U111" s="5"/>
      <c r="V111" s="5"/>
      <c r="W111" s="5"/>
      <c r="X111" s="5"/>
    </row>
    <row r="112" spans="1:24" s="10" customFormat="1" ht="14.25" customHeight="1">
      <c r="A112" s="21"/>
      <c r="B112" s="23" t="s">
        <v>1</v>
      </c>
      <c r="C112" s="38"/>
      <c r="D112" s="38"/>
      <c r="E112" s="38"/>
      <c r="F112" s="38"/>
      <c r="G112" s="2"/>
      <c r="H112" s="29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9"/>
      <c r="U112" s="9"/>
      <c r="V112" s="9"/>
      <c r="W112" s="9"/>
      <c r="X112" s="9"/>
    </row>
    <row r="113" spans="1:24" s="10" customFormat="1" ht="13.5" customHeight="1">
      <c r="A113" s="21"/>
      <c r="B113" s="23" t="s">
        <v>2</v>
      </c>
      <c r="C113" s="38">
        <v>0</v>
      </c>
      <c r="D113" s="38">
        <v>0</v>
      </c>
      <c r="E113" s="38">
        <v>0</v>
      </c>
      <c r="F113" s="38">
        <v>0</v>
      </c>
      <c r="G113" s="2"/>
      <c r="H113" s="29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9"/>
      <c r="U113" s="9"/>
      <c r="V113" s="9"/>
      <c r="W113" s="9"/>
      <c r="X113" s="9"/>
    </row>
    <row r="114" spans="1:24" s="10" customFormat="1" ht="13.5" customHeight="1">
      <c r="A114" s="21"/>
      <c r="B114" s="23" t="s">
        <v>5</v>
      </c>
      <c r="C114" s="38">
        <v>0</v>
      </c>
      <c r="D114" s="38">
        <v>74.07</v>
      </c>
      <c r="E114" s="38">
        <v>74.07</v>
      </c>
      <c r="F114" s="38">
        <v>0</v>
      </c>
      <c r="G114" s="2"/>
      <c r="H114" s="29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9"/>
      <c r="U114" s="9"/>
      <c r="V114" s="9"/>
      <c r="W114" s="9"/>
      <c r="X114" s="9"/>
    </row>
    <row r="115" spans="1:24" s="10" customFormat="1" ht="13.5" customHeight="1">
      <c r="A115" s="21"/>
      <c r="B115" s="23" t="s">
        <v>3</v>
      </c>
      <c r="C115" s="38">
        <v>4132.7</v>
      </c>
      <c r="D115" s="38">
        <v>4169.16</v>
      </c>
      <c r="E115" s="38">
        <v>4160.41</v>
      </c>
      <c r="F115" s="38">
        <f>E115/D115*100</f>
        <v>99.79012558884763</v>
      </c>
      <c r="G115" s="2"/>
      <c r="H115" s="29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9"/>
      <c r="U115" s="9"/>
      <c r="V115" s="9"/>
      <c r="W115" s="9"/>
      <c r="X115" s="9"/>
    </row>
    <row r="116" spans="1:24" s="10" customFormat="1" ht="13.5" customHeight="1">
      <c r="A116" s="21"/>
      <c r="B116" s="22"/>
      <c r="C116" s="36"/>
      <c r="D116" s="36"/>
      <c r="E116" s="36"/>
      <c r="F116" s="36"/>
      <c r="G116" s="2"/>
      <c r="H116" s="29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9"/>
      <c r="U116" s="9"/>
      <c r="V116" s="9"/>
      <c r="W116" s="9"/>
      <c r="X116" s="9"/>
    </row>
    <row r="117" spans="1:24" s="10" customFormat="1" ht="48.75" customHeight="1">
      <c r="A117" s="21">
        <v>5</v>
      </c>
      <c r="B117" s="22" t="s">
        <v>22</v>
      </c>
      <c r="C117" s="36"/>
      <c r="D117" s="36"/>
      <c r="E117" s="36"/>
      <c r="F117" s="36"/>
      <c r="G117" s="2"/>
      <c r="H117" s="29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9"/>
      <c r="U117" s="9"/>
      <c r="V117" s="9"/>
      <c r="W117" s="9"/>
      <c r="X117" s="9"/>
    </row>
    <row r="118" spans="1:24" s="10" customFormat="1" ht="14.25" customHeight="1">
      <c r="A118" s="21"/>
      <c r="B118" s="22" t="s">
        <v>4</v>
      </c>
      <c r="C118" s="36">
        <f>C120+C121+C122</f>
        <v>5954.78</v>
      </c>
      <c r="D118" s="36">
        <f>D120+D121+D122</f>
        <v>6226.79</v>
      </c>
      <c r="E118" s="36">
        <f>E120+E121+E122</f>
        <v>6132.37</v>
      </c>
      <c r="F118" s="36">
        <f>E118/D118*100</f>
        <v>98.48364887847511</v>
      </c>
      <c r="G118" s="2"/>
      <c r="H118" s="29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4">
        <f>D118/1626702.6*100</f>
        <v>0.38278601140737095</v>
      </c>
      <c r="U118" s="9"/>
      <c r="V118" s="9"/>
      <c r="W118" s="9"/>
      <c r="X118" s="9"/>
    </row>
    <row r="119" spans="1:24" s="10" customFormat="1" ht="15" customHeight="1">
      <c r="A119" s="21"/>
      <c r="B119" s="22" t="s">
        <v>1</v>
      </c>
      <c r="C119" s="36"/>
      <c r="D119" s="36"/>
      <c r="E119" s="36"/>
      <c r="F119" s="36"/>
      <c r="G119" s="2"/>
      <c r="H119" s="29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9"/>
      <c r="U119" s="9"/>
      <c r="V119" s="9"/>
      <c r="W119" s="9"/>
      <c r="X119" s="9"/>
    </row>
    <row r="120" spans="1:24" s="10" customFormat="1" ht="15.75" customHeight="1">
      <c r="A120" s="21"/>
      <c r="B120" s="22" t="s">
        <v>2</v>
      </c>
      <c r="C120" s="36">
        <v>0</v>
      </c>
      <c r="D120" s="36">
        <v>0</v>
      </c>
      <c r="E120" s="36">
        <v>0</v>
      </c>
      <c r="F120" s="36">
        <v>0</v>
      </c>
      <c r="G120" s="2"/>
      <c r="H120" s="29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9"/>
      <c r="U120" s="9"/>
      <c r="V120" s="9"/>
      <c r="W120" s="9"/>
      <c r="X120" s="9"/>
    </row>
    <row r="121" spans="1:24" s="10" customFormat="1" ht="14.25" customHeight="1">
      <c r="A121" s="21"/>
      <c r="B121" s="22" t="s">
        <v>5</v>
      </c>
      <c r="C121" s="36">
        <v>0</v>
      </c>
      <c r="D121" s="36">
        <v>0</v>
      </c>
      <c r="E121" s="36">
        <v>0</v>
      </c>
      <c r="F121" s="36">
        <v>0</v>
      </c>
      <c r="G121" s="2"/>
      <c r="H121" s="29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9"/>
      <c r="U121" s="9"/>
      <c r="V121" s="9"/>
      <c r="W121" s="9"/>
      <c r="X121" s="9"/>
    </row>
    <row r="122" spans="1:24" s="10" customFormat="1" ht="13.5" customHeight="1">
      <c r="A122" s="20"/>
      <c r="B122" s="22" t="s">
        <v>3</v>
      </c>
      <c r="C122" s="36">
        <v>5954.78</v>
      </c>
      <c r="D122" s="36">
        <v>6226.79</v>
      </c>
      <c r="E122" s="36">
        <v>6132.37</v>
      </c>
      <c r="F122" s="36">
        <f>E122/D122*100</f>
        <v>98.48364887847511</v>
      </c>
      <c r="G122" s="2"/>
      <c r="H122" s="29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9"/>
      <c r="U122" s="9"/>
      <c r="V122" s="9"/>
      <c r="W122" s="9"/>
      <c r="X122" s="9"/>
    </row>
    <row r="123" spans="1:24" s="10" customFormat="1" ht="14.25" customHeight="1">
      <c r="A123" s="42"/>
      <c r="B123" s="23"/>
      <c r="C123" s="38"/>
      <c r="D123" s="38"/>
      <c r="E123" s="38"/>
      <c r="F123" s="38"/>
      <c r="G123" s="2"/>
      <c r="H123" s="29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9"/>
      <c r="U123" s="9"/>
      <c r="V123" s="9"/>
      <c r="W123" s="9"/>
      <c r="X123" s="9"/>
    </row>
    <row r="124" spans="1:24" s="10" customFormat="1" ht="34.5" customHeight="1">
      <c r="A124" s="28">
        <v>6</v>
      </c>
      <c r="B124" s="26" t="s">
        <v>43</v>
      </c>
      <c r="C124" s="38"/>
      <c r="D124" s="38"/>
      <c r="E124" s="38"/>
      <c r="F124" s="38"/>
      <c r="G124" s="2"/>
      <c r="H124" s="29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9"/>
      <c r="U124" s="9"/>
      <c r="V124" s="9"/>
      <c r="W124" s="9"/>
      <c r="X124" s="9"/>
    </row>
    <row r="125" spans="1:24" s="10" customFormat="1" ht="15" customHeight="1">
      <c r="A125" s="42"/>
      <c r="B125" s="22" t="s">
        <v>4</v>
      </c>
      <c r="C125" s="36">
        <f>C127+C128+C129</f>
        <v>235</v>
      </c>
      <c r="D125" s="36">
        <f>D127+D128+D129</f>
        <v>315</v>
      </c>
      <c r="E125" s="36">
        <f>E127+E128+E129</f>
        <v>224.88</v>
      </c>
      <c r="F125" s="36">
        <f>E125/D125*100</f>
        <v>71.39047619047619</v>
      </c>
      <c r="G125" s="2"/>
      <c r="H125" s="29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9"/>
      <c r="U125" s="9"/>
      <c r="V125" s="9"/>
      <c r="W125" s="9"/>
      <c r="X125" s="9"/>
    </row>
    <row r="126" spans="1:24" s="10" customFormat="1" ht="15" customHeight="1">
      <c r="A126" s="42"/>
      <c r="B126" s="22" t="s">
        <v>1</v>
      </c>
      <c r="C126" s="36"/>
      <c r="D126" s="36"/>
      <c r="E126" s="36"/>
      <c r="F126" s="36"/>
      <c r="G126" s="2"/>
      <c r="H126" s="29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9"/>
      <c r="U126" s="9"/>
      <c r="V126" s="9"/>
      <c r="W126" s="9"/>
      <c r="X126" s="9"/>
    </row>
    <row r="127" spans="1:24" s="10" customFormat="1" ht="15.75" customHeight="1">
      <c r="A127" s="42"/>
      <c r="B127" s="22" t="s">
        <v>2</v>
      </c>
      <c r="C127" s="36">
        <v>0</v>
      </c>
      <c r="D127" s="36">
        <v>0</v>
      </c>
      <c r="E127" s="36">
        <v>0</v>
      </c>
      <c r="F127" s="36">
        <v>0</v>
      </c>
      <c r="G127" s="2"/>
      <c r="H127" s="29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9"/>
      <c r="U127" s="9"/>
      <c r="V127" s="9"/>
      <c r="W127" s="9"/>
      <c r="X127" s="9"/>
    </row>
    <row r="128" spans="1:24" ht="14.25" customHeight="1">
      <c r="A128" s="42"/>
      <c r="B128" s="22" t="s">
        <v>5</v>
      </c>
      <c r="C128" s="36">
        <v>0</v>
      </c>
      <c r="D128" s="36">
        <v>0</v>
      </c>
      <c r="E128" s="36">
        <v>0</v>
      </c>
      <c r="F128" s="36">
        <v>0</v>
      </c>
      <c r="G128" s="2"/>
      <c r="T128" s="5"/>
      <c r="U128" s="5"/>
      <c r="V128" s="5"/>
      <c r="W128" s="5"/>
      <c r="X128" s="5"/>
    </row>
    <row r="129" spans="1:24" ht="15.75">
      <c r="A129" s="42"/>
      <c r="B129" s="22" t="s">
        <v>3</v>
      </c>
      <c r="C129" s="36">
        <v>235</v>
      </c>
      <c r="D129" s="36">
        <v>315</v>
      </c>
      <c r="E129" s="36">
        <v>224.88</v>
      </c>
      <c r="F129" s="36">
        <f>E129/D129*100</f>
        <v>71.39047619047619</v>
      </c>
      <c r="G129" s="2"/>
      <c r="T129" s="5"/>
      <c r="U129" s="5"/>
      <c r="V129" s="5"/>
      <c r="W129" s="5"/>
      <c r="X129" s="5"/>
    </row>
    <row r="130" spans="1:24" ht="15.75">
      <c r="A130" s="42"/>
      <c r="B130" s="24"/>
      <c r="C130" s="38"/>
      <c r="D130" s="38"/>
      <c r="E130" s="38"/>
      <c r="F130" s="38"/>
      <c r="G130" s="2"/>
      <c r="H130" s="70"/>
      <c r="T130" s="5"/>
      <c r="U130" s="5"/>
      <c r="V130" s="5"/>
      <c r="W130" s="5"/>
      <c r="X130" s="5"/>
    </row>
    <row r="131" spans="1:24" ht="15.75">
      <c r="A131" s="28">
        <v>7</v>
      </c>
      <c r="B131" s="26" t="s">
        <v>23</v>
      </c>
      <c r="C131" s="38"/>
      <c r="D131" s="38"/>
      <c r="E131" s="38"/>
      <c r="F131" s="38"/>
      <c r="G131" s="2"/>
      <c r="T131" s="5"/>
      <c r="U131" s="5"/>
      <c r="V131" s="5"/>
      <c r="W131" s="5"/>
      <c r="X131" s="5"/>
    </row>
    <row r="132" spans="1:24" ht="15.75">
      <c r="A132" s="42"/>
      <c r="B132" s="22" t="s">
        <v>4</v>
      </c>
      <c r="C132" s="36">
        <f>C134+C135+C136+C137</f>
        <v>132188.72000000003</v>
      </c>
      <c r="D132" s="36">
        <f>D134+D135+D136+D137</f>
        <v>139170.18000000002</v>
      </c>
      <c r="E132" s="36">
        <f>E134+E135+E136+E137</f>
        <v>139094.16000000003</v>
      </c>
      <c r="F132" s="36">
        <f>E132/D132*100</f>
        <v>99.9453762293043</v>
      </c>
      <c r="G132" s="2"/>
      <c r="S132" s="32">
        <f>D132/D12*100</f>
        <v>9.012575197463994</v>
      </c>
      <c r="T132" s="4">
        <f>D132/1626702.6*100</f>
        <v>8.55535486326757</v>
      </c>
      <c r="U132" s="5"/>
      <c r="V132" s="5"/>
      <c r="W132" s="5"/>
      <c r="X132" s="5"/>
    </row>
    <row r="133" spans="1:24" s="10" customFormat="1" ht="13.5" customHeight="1">
      <c r="A133" s="42"/>
      <c r="B133" s="22" t="s">
        <v>1</v>
      </c>
      <c r="C133" s="36"/>
      <c r="D133" s="36"/>
      <c r="E133" s="36"/>
      <c r="F133" s="36"/>
      <c r="G133" s="2"/>
      <c r="H133" s="29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9"/>
      <c r="U133" s="9"/>
      <c r="V133" s="9"/>
      <c r="W133" s="9"/>
      <c r="X133" s="9"/>
    </row>
    <row r="134" spans="1:24" s="10" customFormat="1" ht="15.75" customHeight="1">
      <c r="A134" s="42"/>
      <c r="B134" s="22" t="s">
        <v>2</v>
      </c>
      <c r="C134" s="36">
        <v>0</v>
      </c>
      <c r="D134" s="36">
        <v>0</v>
      </c>
      <c r="E134" s="36">
        <v>0</v>
      </c>
      <c r="F134" s="36">
        <v>0</v>
      </c>
      <c r="G134" s="2"/>
      <c r="H134" s="29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9"/>
      <c r="U134" s="9"/>
      <c r="V134" s="9"/>
      <c r="W134" s="9"/>
      <c r="X134" s="9"/>
    </row>
    <row r="135" spans="1:24" s="10" customFormat="1" ht="18" customHeight="1">
      <c r="A135" s="42"/>
      <c r="B135" s="22" t="s">
        <v>5</v>
      </c>
      <c r="C135" s="36">
        <f>C143+C151+C158+C165+C172+C187</f>
        <v>899.71</v>
      </c>
      <c r="D135" s="36">
        <f>D143+D151+D158+D165+D172+D187</f>
        <v>1394.4099999999999</v>
      </c>
      <c r="E135" s="36">
        <f>E143+E151+E158+E165+E172+E187</f>
        <v>1394.4099999999999</v>
      </c>
      <c r="F135" s="36">
        <f>E135/D135*100</f>
        <v>100</v>
      </c>
      <c r="G135" s="2"/>
      <c r="H135" s="29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9"/>
      <c r="U135" s="9"/>
      <c r="V135" s="9"/>
      <c r="W135" s="9"/>
      <c r="X135" s="9"/>
    </row>
    <row r="136" spans="1:24" s="10" customFormat="1" ht="17.25" customHeight="1">
      <c r="A136" s="42"/>
      <c r="B136" s="22" t="s">
        <v>3</v>
      </c>
      <c r="C136" s="36">
        <f>C144+C152+C159+C166+C173+C188+C180</f>
        <v>130324.01000000002</v>
      </c>
      <c r="D136" s="36">
        <f>D144+D152+D159+D166+D173+D188+D180</f>
        <v>136434.67</v>
      </c>
      <c r="E136" s="36">
        <f>E144+E152+E159+E166+E173+E188+E180</f>
        <v>136358.65000000002</v>
      </c>
      <c r="F136" s="36">
        <f>E136/D136*100</f>
        <v>99.94428102475713</v>
      </c>
      <c r="G136" s="2"/>
      <c r="H136" s="29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9"/>
      <c r="U136" s="9"/>
      <c r="V136" s="9"/>
      <c r="W136" s="9"/>
      <c r="X136" s="9"/>
    </row>
    <row r="137" spans="1:24" s="10" customFormat="1" ht="17.25" customHeight="1">
      <c r="A137" s="42"/>
      <c r="B137" s="23" t="s">
        <v>7</v>
      </c>
      <c r="C137" s="36">
        <f>C145+C181+C189</f>
        <v>965</v>
      </c>
      <c r="D137" s="36">
        <f>D145+D181+D189</f>
        <v>1341.1</v>
      </c>
      <c r="E137" s="36">
        <f>E145+E181+E189</f>
        <v>1341.1</v>
      </c>
      <c r="F137" s="36">
        <f>E137/D137*100</f>
        <v>100</v>
      </c>
      <c r="G137" s="2"/>
      <c r="H137" s="29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9"/>
      <c r="U137" s="9"/>
      <c r="V137" s="9"/>
      <c r="W137" s="9"/>
      <c r="X137" s="9"/>
    </row>
    <row r="138" spans="1:24" s="10" customFormat="1" ht="12.75" customHeight="1">
      <c r="A138" s="42"/>
      <c r="B138" s="24"/>
      <c r="C138" s="38"/>
      <c r="D138" s="38"/>
      <c r="E138" s="38"/>
      <c r="F138" s="38"/>
      <c r="G138" s="2"/>
      <c r="H138" s="29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9"/>
      <c r="U138" s="9"/>
      <c r="V138" s="9"/>
      <c r="W138" s="9"/>
      <c r="X138" s="9"/>
    </row>
    <row r="139" spans="1:24" s="10" customFormat="1" ht="48" customHeight="1">
      <c r="A139" s="42"/>
      <c r="B139" s="24" t="s">
        <v>9</v>
      </c>
      <c r="C139" s="38"/>
      <c r="D139" s="38"/>
      <c r="E139" s="38"/>
      <c r="F139" s="38"/>
      <c r="G139" s="2"/>
      <c r="H139" s="29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9"/>
      <c r="U139" s="9"/>
      <c r="V139" s="9"/>
      <c r="W139" s="9"/>
      <c r="X139" s="9"/>
    </row>
    <row r="140" spans="1:24" ht="14.25" customHeight="1">
      <c r="A140" s="42"/>
      <c r="B140" s="23" t="s">
        <v>4</v>
      </c>
      <c r="C140" s="38">
        <f>C144+C143+C142+C145</f>
        <v>61246.75</v>
      </c>
      <c r="D140" s="38">
        <f>D144+D143+D142+D145</f>
        <v>62959.99</v>
      </c>
      <c r="E140" s="38">
        <f>E144+E143+E142+E145</f>
        <v>62959.99</v>
      </c>
      <c r="F140" s="38">
        <f>E140/D140*100</f>
        <v>100</v>
      </c>
      <c r="G140" s="2"/>
      <c r="T140" s="5"/>
      <c r="U140" s="5"/>
      <c r="V140" s="5"/>
      <c r="W140" s="5"/>
      <c r="X140" s="5"/>
    </row>
    <row r="141" spans="1:24" ht="14.25" customHeight="1">
      <c r="A141" s="42"/>
      <c r="B141" s="23" t="s">
        <v>1</v>
      </c>
      <c r="C141" s="38"/>
      <c r="D141" s="38"/>
      <c r="E141" s="38"/>
      <c r="F141" s="38"/>
      <c r="G141" s="2"/>
      <c r="T141" s="5"/>
      <c r="U141" s="5"/>
      <c r="V141" s="5"/>
      <c r="W141" s="5"/>
      <c r="X141" s="5"/>
    </row>
    <row r="142" spans="1:24" ht="15.75">
      <c r="A142" s="42"/>
      <c r="B142" s="23" t="s">
        <v>2</v>
      </c>
      <c r="C142" s="38">
        <v>0</v>
      </c>
      <c r="D142" s="38">
        <v>0</v>
      </c>
      <c r="E142" s="38">
        <v>0</v>
      </c>
      <c r="F142" s="38" t="e">
        <f>E142/D142*100</f>
        <v>#DIV/0!</v>
      </c>
      <c r="G142" s="2"/>
      <c r="T142" s="5"/>
      <c r="U142" s="5"/>
      <c r="V142" s="5"/>
      <c r="W142" s="5"/>
      <c r="X142" s="5"/>
    </row>
    <row r="143" spans="1:24" ht="15.75">
      <c r="A143" s="42"/>
      <c r="B143" s="23" t="s">
        <v>5</v>
      </c>
      <c r="C143" s="38">
        <v>0</v>
      </c>
      <c r="D143" s="38">
        <v>151.52</v>
      </c>
      <c r="E143" s="38">
        <v>151.52</v>
      </c>
      <c r="F143" s="38">
        <v>0</v>
      </c>
      <c r="G143" s="2"/>
      <c r="T143" s="5"/>
      <c r="U143" s="5"/>
      <c r="V143" s="5"/>
      <c r="W143" s="5"/>
      <c r="X143" s="5"/>
    </row>
    <row r="144" spans="1:24" ht="15.75">
      <c r="A144" s="42"/>
      <c r="B144" s="23" t="s">
        <v>3</v>
      </c>
      <c r="C144" s="38">
        <v>60546.75</v>
      </c>
      <c r="D144" s="38">
        <v>61758.47</v>
      </c>
      <c r="E144" s="38">
        <v>61758.47</v>
      </c>
      <c r="F144" s="38">
        <f>E144/D144*100</f>
        <v>100</v>
      </c>
      <c r="G144" s="2"/>
      <c r="T144" s="5"/>
      <c r="U144" s="5"/>
      <c r="V144" s="5"/>
      <c r="W144" s="5"/>
      <c r="X144" s="5"/>
    </row>
    <row r="145" spans="1:24" ht="15.75">
      <c r="A145" s="42"/>
      <c r="B145" s="23" t="s">
        <v>7</v>
      </c>
      <c r="C145" s="38">
        <v>700</v>
      </c>
      <c r="D145" s="38">
        <v>1050</v>
      </c>
      <c r="E145" s="38">
        <v>1050</v>
      </c>
      <c r="F145" s="38">
        <f>E145/D145*100</f>
        <v>100</v>
      </c>
      <c r="G145" s="2"/>
      <c r="T145" s="5"/>
      <c r="U145" s="5"/>
      <c r="V145" s="5"/>
      <c r="W145" s="5"/>
      <c r="X145" s="5"/>
    </row>
    <row r="146" spans="1:24" ht="12" customHeight="1">
      <c r="A146" s="42"/>
      <c r="B146" s="24"/>
      <c r="C146" s="38"/>
      <c r="D146" s="38"/>
      <c r="E146" s="38"/>
      <c r="F146" s="38"/>
      <c r="G146" s="2"/>
      <c r="T146" s="5"/>
      <c r="U146" s="5"/>
      <c r="V146" s="5"/>
      <c r="W146" s="5"/>
      <c r="X146" s="5"/>
    </row>
    <row r="147" spans="1:24" ht="31.5">
      <c r="A147" s="42"/>
      <c r="B147" s="24" t="s">
        <v>24</v>
      </c>
      <c r="C147" s="38"/>
      <c r="D147" s="38"/>
      <c r="E147" s="38"/>
      <c r="F147" s="38"/>
      <c r="G147" s="2"/>
      <c r="T147" s="5"/>
      <c r="U147" s="5"/>
      <c r="V147" s="5"/>
      <c r="W147" s="5"/>
      <c r="X147" s="5"/>
    </row>
    <row r="148" spans="1:24" ht="16.5" customHeight="1">
      <c r="A148" s="42"/>
      <c r="B148" s="23" t="s">
        <v>4</v>
      </c>
      <c r="C148" s="38">
        <f>C152+C150+C151</f>
        <v>26529.86</v>
      </c>
      <c r="D148" s="38">
        <f>D152+D150+D151</f>
        <v>27352.14</v>
      </c>
      <c r="E148" s="38">
        <f>E152+E150+E151</f>
        <v>27313.51</v>
      </c>
      <c r="F148" s="38">
        <f>E148/D148*100</f>
        <v>99.85876790627717</v>
      </c>
      <c r="G148" s="2"/>
      <c r="T148" s="5"/>
      <c r="U148" s="5"/>
      <c r="V148" s="5"/>
      <c r="W148" s="5"/>
      <c r="X148" s="5"/>
    </row>
    <row r="149" spans="1:24" s="10" customFormat="1" ht="14.25" customHeight="1">
      <c r="A149" s="42"/>
      <c r="B149" s="23" t="s">
        <v>1</v>
      </c>
      <c r="C149" s="38">
        <v>0</v>
      </c>
      <c r="D149" s="38">
        <v>0</v>
      </c>
      <c r="E149" s="38">
        <v>0</v>
      </c>
      <c r="F149" s="38">
        <v>0</v>
      </c>
      <c r="G149" s="2"/>
      <c r="H149" s="29"/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9"/>
      <c r="U149" s="9"/>
      <c r="V149" s="9"/>
      <c r="W149" s="9"/>
      <c r="X149" s="9"/>
    </row>
    <row r="150" spans="1:24" s="10" customFormat="1" ht="13.5" customHeight="1">
      <c r="A150" s="42"/>
      <c r="B150" s="23" t="s">
        <v>2</v>
      </c>
      <c r="C150" s="38">
        <v>0</v>
      </c>
      <c r="D150" s="38">
        <v>0</v>
      </c>
      <c r="E150" s="38">
        <v>0</v>
      </c>
      <c r="F150" s="38">
        <v>0</v>
      </c>
      <c r="G150" s="2"/>
      <c r="H150" s="29"/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9"/>
      <c r="U150" s="9"/>
      <c r="V150" s="9"/>
      <c r="W150" s="9"/>
      <c r="X150" s="9"/>
    </row>
    <row r="151" spans="1:24" s="10" customFormat="1" ht="13.5" customHeight="1">
      <c r="A151" s="42"/>
      <c r="B151" s="23" t="s">
        <v>5</v>
      </c>
      <c r="C151" s="38">
        <v>214.84</v>
      </c>
      <c r="D151" s="38">
        <v>214.84</v>
      </c>
      <c r="E151" s="38">
        <v>214.84</v>
      </c>
      <c r="F151" s="38">
        <f>E151/D151*100</f>
        <v>100</v>
      </c>
      <c r="G151" s="2"/>
      <c r="H151" s="29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9"/>
      <c r="U151" s="9"/>
      <c r="V151" s="9"/>
      <c r="W151" s="9"/>
      <c r="X151" s="9"/>
    </row>
    <row r="152" spans="1:24" s="10" customFormat="1" ht="13.5" customHeight="1">
      <c r="A152" s="42"/>
      <c r="B152" s="23" t="s">
        <v>3</v>
      </c>
      <c r="C152" s="38">
        <v>26315.02</v>
      </c>
      <c r="D152" s="38">
        <v>27137.3</v>
      </c>
      <c r="E152" s="38">
        <v>27098.67</v>
      </c>
      <c r="F152" s="38">
        <f>E152/D152*100</f>
        <v>99.85764980303861</v>
      </c>
      <c r="G152" s="2"/>
      <c r="H152" s="29"/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9"/>
      <c r="U152" s="9"/>
      <c r="V152" s="9"/>
      <c r="W152" s="9"/>
      <c r="X152" s="9"/>
    </row>
    <row r="153" spans="1:24" s="10" customFormat="1" ht="13.5" customHeight="1">
      <c r="A153" s="42"/>
      <c r="B153" s="24"/>
      <c r="C153" s="38"/>
      <c r="D153" s="38"/>
      <c r="E153" s="38"/>
      <c r="F153" s="38"/>
      <c r="G153" s="2"/>
      <c r="H153" s="29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9"/>
      <c r="U153" s="9"/>
      <c r="V153" s="9"/>
      <c r="W153" s="9"/>
      <c r="X153" s="9"/>
    </row>
    <row r="154" spans="1:24" s="10" customFormat="1" ht="48.75" customHeight="1">
      <c r="A154" s="21"/>
      <c r="B154" s="24" t="s">
        <v>25</v>
      </c>
      <c r="C154" s="38"/>
      <c r="D154" s="38"/>
      <c r="E154" s="38"/>
      <c r="F154" s="38"/>
      <c r="G154" s="2"/>
      <c r="H154" s="29"/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30"/>
      <c r="T154" s="9"/>
      <c r="U154" s="9"/>
      <c r="V154" s="9"/>
      <c r="W154" s="9"/>
      <c r="X154" s="9"/>
    </row>
    <row r="155" spans="1:24" s="10" customFormat="1" ht="13.5" customHeight="1">
      <c r="A155" s="21"/>
      <c r="B155" s="23" t="s">
        <v>4</v>
      </c>
      <c r="C155" s="38">
        <f>C158+C159+C157</f>
        <v>23767.03</v>
      </c>
      <c r="D155" s="38">
        <f>D158+D159+D157</f>
        <v>24493.820000000003</v>
      </c>
      <c r="E155" s="38">
        <f>E158+E159+E157</f>
        <v>24493.820000000003</v>
      </c>
      <c r="F155" s="38">
        <f>E155/D155*100</f>
        <v>100</v>
      </c>
      <c r="G155" s="2"/>
      <c r="H155" s="29"/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9"/>
      <c r="U155" s="9"/>
      <c r="V155" s="9"/>
      <c r="W155" s="9"/>
      <c r="X155" s="9"/>
    </row>
    <row r="156" spans="1:24" s="10" customFormat="1" ht="12.75" customHeight="1">
      <c r="A156" s="21"/>
      <c r="B156" s="23" t="s">
        <v>1</v>
      </c>
      <c r="C156" s="38"/>
      <c r="D156" s="38"/>
      <c r="E156" s="38"/>
      <c r="F156" s="38"/>
      <c r="G156" s="2"/>
      <c r="H156" s="71"/>
      <c r="I156" s="30"/>
      <c r="J156" s="30"/>
      <c r="K156" s="30"/>
      <c r="L156" s="30"/>
      <c r="M156" s="30"/>
      <c r="N156" s="30"/>
      <c r="O156" s="30"/>
      <c r="P156" s="30"/>
      <c r="Q156" s="30"/>
      <c r="R156" s="30"/>
      <c r="S156" s="30"/>
      <c r="T156" s="9"/>
      <c r="U156" s="9"/>
      <c r="V156" s="9"/>
      <c r="W156" s="9"/>
      <c r="X156" s="9"/>
    </row>
    <row r="157" spans="1:24" s="10" customFormat="1" ht="13.5" customHeight="1">
      <c r="A157" s="21"/>
      <c r="B157" s="23" t="s">
        <v>2</v>
      </c>
      <c r="C157" s="38">
        <v>0</v>
      </c>
      <c r="D157" s="38">
        <v>0</v>
      </c>
      <c r="E157" s="38">
        <v>0</v>
      </c>
      <c r="F157" s="38">
        <v>0</v>
      </c>
      <c r="G157" s="12"/>
      <c r="H157" s="71"/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9"/>
      <c r="U157" s="9"/>
      <c r="V157" s="9"/>
      <c r="W157" s="9"/>
      <c r="X157" s="9"/>
    </row>
    <row r="158" spans="1:24" s="10" customFormat="1" ht="15" customHeight="1">
      <c r="A158" s="21"/>
      <c r="B158" s="23" t="s">
        <v>5</v>
      </c>
      <c r="C158" s="38">
        <v>684.87</v>
      </c>
      <c r="D158" s="38">
        <v>887.24</v>
      </c>
      <c r="E158" s="38">
        <v>887.24</v>
      </c>
      <c r="F158" s="38">
        <f>E158/D158*100</f>
        <v>100</v>
      </c>
      <c r="G158" s="12"/>
      <c r="H158" s="71"/>
      <c r="I158" s="30"/>
      <c r="J158" s="30"/>
      <c r="K158" s="30"/>
      <c r="L158" s="30"/>
      <c r="M158" s="30"/>
      <c r="N158" s="30"/>
      <c r="O158" s="30"/>
      <c r="P158" s="30"/>
      <c r="Q158" s="30"/>
      <c r="R158" s="30"/>
      <c r="S158" s="30"/>
      <c r="T158" s="9"/>
      <c r="U158" s="9"/>
      <c r="V158" s="9"/>
      <c r="W158" s="9"/>
      <c r="X158" s="9"/>
    </row>
    <row r="159" spans="1:24" s="4" customFormat="1" ht="15.75" customHeight="1">
      <c r="A159" s="21"/>
      <c r="B159" s="23" t="s">
        <v>3</v>
      </c>
      <c r="C159" s="38">
        <v>23082.16</v>
      </c>
      <c r="D159" s="38">
        <v>23606.58</v>
      </c>
      <c r="E159" s="38">
        <v>23606.58</v>
      </c>
      <c r="F159" s="38">
        <f>E159/D159*100</f>
        <v>100</v>
      </c>
      <c r="G159" s="12"/>
      <c r="H159" s="29"/>
      <c r="I159" s="30"/>
      <c r="J159" s="30"/>
      <c r="K159" s="30"/>
      <c r="L159" s="30"/>
      <c r="M159" s="30"/>
      <c r="N159" s="30"/>
      <c r="O159" s="30"/>
      <c r="P159" s="30"/>
      <c r="Q159" s="30"/>
      <c r="R159" s="30"/>
      <c r="S159" s="30"/>
      <c r="T159" s="9"/>
      <c r="U159" s="9"/>
      <c r="V159" s="9"/>
      <c r="W159" s="9"/>
      <c r="X159" s="9"/>
    </row>
    <row r="160" spans="1:24" ht="15.75" customHeight="1">
      <c r="A160" s="21"/>
      <c r="B160" s="24"/>
      <c r="C160" s="38"/>
      <c r="D160" s="38"/>
      <c r="E160" s="38"/>
      <c r="F160" s="38"/>
      <c r="G160" s="12"/>
      <c r="T160" s="5"/>
      <c r="U160" s="5"/>
      <c r="V160" s="5"/>
      <c r="W160" s="5"/>
      <c r="X160" s="5"/>
    </row>
    <row r="161" spans="1:24" ht="32.25" customHeight="1">
      <c r="A161" s="21"/>
      <c r="B161" s="24" t="s">
        <v>26</v>
      </c>
      <c r="C161" s="38"/>
      <c r="D161" s="38"/>
      <c r="E161" s="38"/>
      <c r="F161" s="38"/>
      <c r="G161" s="12"/>
      <c r="T161" s="5"/>
      <c r="U161" s="5"/>
      <c r="V161" s="5"/>
      <c r="W161" s="5"/>
      <c r="X161" s="5"/>
    </row>
    <row r="162" spans="1:24" ht="15.75">
      <c r="A162" s="21"/>
      <c r="B162" s="23" t="s">
        <v>4</v>
      </c>
      <c r="C162" s="38">
        <f>C166+C164+C165</f>
        <v>3931.11</v>
      </c>
      <c r="D162" s="38">
        <f>D166+D165+D164</f>
        <v>4351.2</v>
      </c>
      <c r="E162" s="38">
        <f>E166+E165+E164</f>
        <v>4313.81</v>
      </c>
      <c r="F162" s="38">
        <f>E162/D162*100</f>
        <v>99.14069681926826</v>
      </c>
      <c r="G162" s="12"/>
      <c r="T162" s="5"/>
      <c r="U162" s="5"/>
      <c r="V162" s="5"/>
      <c r="W162" s="5"/>
      <c r="X162" s="5"/>
    </row>
    <row r="163" spans="1:24" ht="15.75">
      <c r="A163" s="21"/>
      <c r="B163" s="23" t="s">
        <v>1</v>
      </c>
      <c r="C163" s="38"/>
      <c r="D163" s="38"/>
      <c r="E163" s="38"/>
      <c r="F163" s="38"/>
      <c r="G163" s="13"/>
      <c r="T163" s="5"/>
      <c r="U163" s="5"/>
      <c r="V163" s="5"/>
      <c r="W163" s="5"/>
      <c r="X163" s="5"/>
    </row>
    <row r="164" spans="1:24" ht="15.75">
      <c r="A164" s="21"/>
      <c r="B164" s="23" t="s">
        <v>2</v>
      </c>
      <c r="C164" s="38">
        <v>0</v>
      </c>
      <c r="D164" s="38">
        <v>0</v>
      </c>
      <c r="E164" s="38">
        <v>0</v>
      </c>
      <c r="F164" s="38">
        <v>0</v>
      </c>
      <c r="G164" s="13"/>
      <c r="T164" s="5"/>
      <c r="U164" s="5"/>
      <c r="V164" s="5"/>
      <c r="W164" s="5"/>
      <c r="X164" s="5"/>
    </row>
    <row r="165" spans="1:24" ht="16.5" thickBot="1">
      <c r="A165" s="21"/>
      <c r="B165" s="23" t="s">
        <v>5</v>
      </c>
      <c r="C165" s="38">
        <v>0</v>
      </c>
      <c r="D165" s="38">
        <v>0</v>
      </c>
      <c r="E165" s="38">
        <v>0</v>
      </c>
      <c r="F165" s="38">
        <v>0</v>
      </c>
      <c r="G165" s="13"/>
      <c r="T165" s="5"/>
      <c r="U165" s="5"/>
      <c r="V165" s="5"/>
      <c r="W165" s="5"/>
      <c r="X165" s="5"/>
    </row>
    <row r="166" spans="1:24" ht="16.5" thickBot="1">
      <c r="A166" s="21"/>
      <c r="B166" s="23" t="s">
        <v>3</v>
      </c>
      <c r="C166" s="38">
        <v>3931.11</v>
      </c>
      <c r="D166" s="38">
        <v>4351.2</v>
      </c>
      <c r="E166" s="72">
        <v>4313.81</v>
      </c>
      <c r="F166" s="38">
        <f>E166/D166*100</f>
        <v>99.14069681926826</v>
      </c>
      <c r="G166" s="13"/>
      <c r="T166" s="5"/>
      <c r="U166" s="5"/>
      <c r="V166" s="5"/>
      <c r="W166" s="5"/>
      <c r="X166" s="5"/>
    </row>
    <row r="167" spans="1:24" ht="15.75">
      <c r="A167" s="21"/>
      <c r="B167" s="24"/>
      <c r="C167" s="38"/>
      <c r="D167" s="38"/>
      <c r="E167" s="38"/>
      <c r="F167" s="38"/>
      <c r="G167" s="13"/>
      <c r="T167" s="5"/>
      <c r="U167" s="5"/>
      <c r="V167" s="5"/>
      <c r="W167" s="5"/>
      <c r="X167" s="5"/>
    </row>
    <row r="168" spans="1:24" ht="78.75">
      <c r="A168" s="42"/>
      <c r="B168" s="23" t="s">
        <v>53</v>
      </c>
      <c r="C168" s="38"/>
      <c r="D168" s="38"/>
      <c r="E168" s="38"/>
      <c r="F168" s="38"/>
      <c r="G168" s="13"/>
      <c r="T168" s="5"/>
      <c r="U168" s="5"/>
      <c r="V168" s="5"/>
      <c r="W168" s="5"/>
      <c r="X168" s="5"/>
    </row>
    <row r="169" spans="1:24" ht="15.75">
      <c r="A169" s="42"/>
      <c r="B169" s="23" t="s">
        <v>4</v>
      </c>
      <c r="C169" s="38">
        <f>C173+C172</f>
        <v>4566.96</v>
      </c>
      <c r="D169" s="38">
        <f>D173+D172</f>
        <v>4701.76</v>
      </c>
      <c r="E169" s="38">
        <f>E173+E172</f>
        <v>4701.76</v>
      </c>
      <c r="F169" s="38">
        <f>E169/D169*100</f>
        <v>100</v>
      </c>
      <c r="G169" s="13"/>
      <c r="T169" s="5"/>
      <c r="U169" s="5"/>
      <c r="V169" s="5"/>
      <c r="W169" s="5"/>
      <c r="X169" s="5"/>
    </row>
    <row r="170" spans="1:24" ht="15.75">
      <c r="A170" s="42"/>
      <c r="B170" s="23" t="s">
        <v>1</v>
      </c>
      <c r="C170" s="38"/>
      <c r="D170" s="38"/>
      <c r="E170" s="38"/>
      <c r="F170" s="38"/>
      <c r="G170" s="13"/>
      <c r="T170" s="5"/>
      <c r="U170" s="5"/>
      <c r="V170" s="5"/>
      <c r="W170" s="5"/>
      <c r="X170" s="5"/>
    </row>
    <row r="171" spans="1:24" ht="15.75">
      <c r="A171" s="42"/>
      <c r="B171" s="23" t="s">
        <v>2</v>
      </c>
      <c r="C171" s="38">
        <v>0</v>
      </c>
      <c r="D171" s="38">
        <v>0</v>
      </c>
      <c r="E171" s="38">
        <v>0</v>
      </c>
      <c r="F171" s="38">
        <v>0</v>
      </c>
      <c r="G171" s="13"/>
      <c r="T171" s="5"/>
      <c r="U171" s="5"/>
      <c r="V171" s="5"/>
      <c r="W171" s="5"/>
      <c r="X171" s="5"/>
    </row>
    <row r="172" spans="1:24" ht="15.75">
      <c r="A172" s="42"/>
      <c r="B172" s="23" t="s">
        <v>5</v>
      </c>
      <c r="C172" s="38">
        <v>0</v>
      </c>
      <c r="D172" s="38">
        <v>90.3</v>
      </c>
      <c r="E172" s="38">
        <v>90.3</v>
      </c>
      <c r="F172" s="38">
        <v>0</v>
      </c>
      <c r="G172" s="13"/>
      <c r="T172" s="5"/>
      <c r="U172" s="5"/>
      <c r="V172" s="5"/>
      <c r="W172" s="5"/>
      <c r="X172" s="5"/>
    </row>
    <row r="173" spans="1:24" ht="15.75">
      <c r="A173" s="42"/>
      <c r="B173" s="23" t="s">
        <v>3</v>
      </c>
      <c r="C173" s="38">
        <v>4566.96</v>
      </c>
      <c r="D173" s="38">
        <v>4611.46</v>
      </c>
      <c r="E173" s="38">
        <v>4611.46</v>
      </c>
      <c r="F173" s="38">
        <f>E173/D173*100</f>
        <v>100</v>
      </c>
      <c r="G173" s="13"/>
      <c r="T173" s="5"/>
      <c r="U173" s="5"/>
      <c r="V173" s="5"/>
      <c r="W173" s="5"/>
      <c r="X173" s="5"/>
    </row>
    <row r="174" spans="1:24" ht="15.75">
      <c r="A174" s="42"/>
      <c r="B174" s="23"/>
      <c r="C174" s="38"/>
      <c r="D174" s="38"/>
      <c r="E174" s="38"/>
      <c r="F174" s="38"/>
      <c r="G174" s="13"/>
      <c r="T174" s="5"/>
      <c r="U174" s="5"/>
      <c r="V174" s="5"/>
      <c r="W174" s="5"/>
      <c r="X174" s="5"/>
    </row>
    <row r="175" spans="1:24" ht="31.5">
      <c r="A175" s="42"/>
      <c r="B175" s="23" t="s">
        <v>54</v>
      </c>
      <c r="C175" s="38"/>
      <c r="D175" s="38"/>
      <c r="E175" s="38"/>
      <c r="F175" s="38"/>
      <c r="G175" s="13"/>
      <c r="T175" s="5"/>
      <c r="U175" s="5"/>
      <c r="V175" s="5"/>
      <c r="W175" s="5"/>
      <c r="X175" s="5"/>
    </row>
    <row r="176" spans="1:24" ht="15.75">
      <c r="A176" s="42"/>
      <c r="B176" s="23" t="s">
        <v>4</v>
      </c>
      <c r="C176" s="38">
        <f>SUM(C179:C181)</f>
        <v>8879.6</v>
      </c>
      <c r="D176" s="38">
        <f>SUM(D179:D181)</f>
        <v>11893.35</v>
      </c>
      <c r="E176" s="38">
        <f>SUM(E179:E181)</f>
        <v>11893.35</v>
      </c>
      <c r="F176" s="38">
        <v>99.6766768426494</v>
      </c>
      <c r="G176" s="13"/>
      <c r="T176" s="5"/>
      <c r="U176" s="5"/>
      <c r="V176" s="5"/>
      <c r="W176" s="5"/>
      <c r="X176" s="5"/>
    </row>
    <row r="177" spans="1:24" ht="15.75">
      <c r="A177" s="42"/>
      <c r="B177" s="23" t="s">
        <v>1</v>
      </c>
      <c r="C177" s="38"/>
      <c r="D177" s="38"/>
      <c r="E177" s="38"/>
      <c r="F177" s="38"/>
      <c r="G177" s="13"/>
      <c r="T177" s="5"/>
      <c r="U177" s="5"/>
      <c r="V177" s="5"/>
      <c r="W177" s="5"/>
      <c r="X177" s="5"/>
    </row>
    <row r="178" spans="1:24" ht="15.75">
      <c r="A178" s="42"/>
      <c r="B178" s="23" t="s">
        <v>2</v>
      </c>
      <c r="C178" s="38">
        <v>0</v>
      </c>
      <c r="D178" s="38">
        <v>0</v>
      </c>
      <c r="E178" s="38">
        <v>0</v>
      </c>
      <c r="F178" s="38">
        <v>0</v>
      </c>
      <c r="G178" s="13"/>
      <c r="T178" s="5"/>
      <c r="U178" s="5"/>
      <c r="V178" s="5"/>
      <c r="W178" s="5"/>
      <c r="X178" s="5"/>
    </row>
    <row r="179" spans="1:24" ht="15.75">
      <c r="A179" s="42"/>
      <c r="B179" s="23" t="s">
        <v>5</v>
      </c>
      <c r="C179" s="38">
        <v>0</v>
      </c>
      <c r="D179" s="38">
        <v>0</v>
      </c>
      <c r="E179" s="38">
        <v>0</v>
      </c>
      <c r="F179" s="38">
        <v>0</v>
      </c>
      <c r="G179" s="13"/>
      <c r="T179" s="5"/>
      <c r="U179" s="5"/>
      <c r="V179" s="5"/>
      <c r="W179" s="5"/>
      <c r="X179" s="5"/>
    </row>
    <row r="180" spans="1:24" ht="15.75">
      <c r="A180" s="42"/>
      <c r="B180" s="23" t="s">
        <v>3</v>
      </c>
      <c r="C180" s="38">
        <v>8679.6</v>
      </c>
      <c r="D180" s="38">
        <v>11667.25</v>
      </c>
      <c r="E180" s="38">
        <v>11667.25</v>
      </c>
      <c r="F180" s="38">
        <v>99.6766768426494</v>
      </c>
      <c r="G180" s="13"/>
      <c r="T180" s="5"/>
      <c r="U180" s="5"/>
      <c r="V180" s="5"/>
      <c r="W180" s="5"/>
      <c r="X180" s="5"/>
    </row>
    <row r="181" spans="1:24" ht="15.75">
      <c r="A181" s="42"/>
      <c r="B181" s="23" t="s">
        <v>7</v>
      </c>
      <c r="C181" s="38">
        <v>200</v>
      </c>
      <c r="D181" s="38">
        <v>226.1</v>
      </c>
      <c r="E181" s="38">
        <v>226.1</v>
      </c>
      <c r="F181" s="38">
        <v>99.6766768426494</v>
      </c>
      <c r="G181" s="13"/>
      <c r="T181" s="5"/>
      <c r="U181" s="5"/>
      <c r="V181" s="5"/>
      <c r="W181" s="5"/>
      <c r="X181" s="5"/>
    </row>
    <row r="182" spans="1:24" ht="15.75">
      <c r="A182" s="42"/>
      <c r="B182" s="23"/>
      <c r="C182" s="38"/>
      <c r="D182" s="38"/>
      <c r="E182" s="38"/>
      <c r="F182" s="38"/>
      <c r="G182" s="13"/>
      <c r="T182" s="5"/>
      <c r="U182" s="5"/>
      <c r="V182" s="5"/>
      <c r="W182" s="5"/>
      <c r="X182" s="5"/>
    </row>
    <row r="183" spans="1:24" ht="47.25">
      <c r="A183" s="42"/>
      <c r="B183" s="23" t="s">
        <v>55</v>
      </c>
      <c r="C183" s="38"/>
      <c r="D183" s="38"/>
      <c r="E183" s="38"/>
      <c r="F183" s="38"/>
      <c r="G183" s="13"/>
      <c r="T183" s="5"/>
      <c r="U183" s="5"/>
      <c r="V183" s="5"/>
      <c r="W183" s="5"/>
      <c r="X183" s="5"/>
    </row>
    <row r="184" spans="1:24" ht="15.75">
      <c r="A184" s="42"/>
      <c r="B184" s="23" t="s">
        <v>4</v>
      </c>
      <c r="C184" s="38">
        <f>SUM(C186:C189)</f>
        <v>3267.41</v>
      </c>
      <c r="D184" s="38">
        <f>SUM(D186:D189)</f>
        <v>3417.92</v>
      </c>
      <c r="E184" s="38">
        <f>SUM(E186:E189)</f>
        <v>3417.92</v>
      </c>
      <c r="F184" s="38">
        <f>E184/D184*100</f>
        <v>100</v>
      </c>
      <c r="G184" s="13"/>
      <c r="T184" s="5"/>
      <c r="U184" s="5"/>
      <c r="V184" s="5"/>
      <c r="W184" s="5"/>
      <c r="X184" s="5"/>
    </row>
    <row r="185" spans="1:24" ht="15.75">
      <c r="A185" s="42"/>
      <c r="B185" s="23" t="s">
        <v>1</v>
      </c>
      <c r="C185" s="38"/>
      <c r="D185" s="38"/>
      <c r="E185" s="38"/>
      <c r="F185" s="38"/>
      <c r="G185" s="13"/>
      <c r="T185" s="5"/>
      <c r="U185" s="5"/>
      <c r="V185" s="5"/>
      <c r="W185" s="5"/>
      <c r="X185" s="5"/>
    </row>
    <row r="186" spans="1:24" ht="15.75">
      <c r="A186" s="42"/>
      <c r="B186" s="23" t="s">
        <v>2</v>
      </c>
      <c r="C186" s="38">
        <v>0</v>
      </c>
      <c r="D186" s="38">
        <v>0</v>
      </c>
      <c r="E186" s="38">
        <v>0</v>
      </c>
      <c r="F186" s="38"/>
      <c r="G186" s="12"/>
      <c r="T186" s="5"/>
      <c r="U186" s="5"/>
      <c r="V186" s="5"/>
      <c r="W186" s="5"/>
      <c r="X186" s="5"/>
    </row>
    <row r="187" spans="1:24" ht="15" customHeight="1">
      <c r="A187" s="42"/>
      <c r="B187" s="23" t="s">
        <v>5</v>
      </c>
      <c r="C187" s="38">
        <v>0</v>
      </c>
      <c r="D187" s="38">
        <v>50.51</v>
      </c>
      <c r="E187" s="38">
        <v>50.51</v>
      </c>
      <c r="F187" s="38">
        <v>0</v>
      </c>
      <c r="G187" s="12"/>
      <c r="T187" s="5"/>
      <c r="U187" s="5"/>
      <c r="V187" s="5"/>
      <c r="W187" s="5"/>
      <c r="X187" s="5"/>
    </row>
    <row r="188" spans="1:24" ht="15.75">
      <c r="A188" s="42"/>
      <c r="B188" s="23" t="s">
        <v>3</v>
      </c>
      <c r="C188" s="38">
        <v>3202.41</v>
      </c>
      <c r="D188" s="38">
        <v>3302.41</v>
      </c>
      <c r="E188" s="38">
        <v>3302.41</v>
      </c>
      <c r="F188" s="38">
        <f>E188/D188*100</f>
        <v>100</v>
      </c>
      <c r="G188" s="2"/>
      <c r="T188" s="5"/>
      <c r="U188" s="5"/>
      <c r="V188" s="5"/>
      <c r="W188" s="5"/>
      <c r="X188" s="5"/>
    </row>
    <row r="189" spans="1:24" ht="15.75">
      <c r="A189" s="42"/>
      <c r="B189" s="23" t="s">
        <v>7</v>
      </c>
      <c r="C189" s="38">
        <v>65</v>
      </c>
      <c r="D189" s="38">
        <v>65</v>
      </c>
      <c r="E189" s="38">
        <v>65</v>
      </c>
      <c r="F189" s="38">
        <f>E189/D189*100</f>
        <v>100</v>
      </c>
      <c r="G189" s="2"/>
      <c r="T189" s="5"/>
      <c r="U189" s="5"/>
      <c r="V189" s="5"/>
      <c r="W189" s="5"/>
      <c r="X189" s="5"/>
    </row>
    <row r="190" spans="1:24" ht="15.75">
      <c r="A190" s="42"/>
      <c r="B190" s="23"/>
      <c r="C190" s="36"/>
      <c r="D190" s="36"/>
      <c r="E190" s="36"/>
      <c r="F190" s="36"/>
      <c r="G190" s="2"/>
      <c r="T190" s="5"/>
      <c r="U190" s="5"/>
      <c r="V190" s="5"/>
      <c r="W190" s="5"/>
      <c r="X190" s="5"/>
    </row>
    <row r="191" spans="1:24" ht="15.75">
      <c r="A191" s="28">
        <v>8</v>
      </c>
      <c r="B191" s="22" t="s">
        <v>27</v>
      </c>
      <c r="C191" s="38"/>
      <c r="D191" s="38"/>
      <c r="E191" s="38"/>
      <c r="F191" s="38"/>
      <c r="G191" s="2"/>
      <c r="T191" s="5"/>
      <c r="U191" s="5"/>
      <c r="V191" s="5"/>
      <c r="W191" s="5"/>
      <c r="X191" s="5"/>
    </row>
    <row r="192" spans="1:24" ht="15.75">
      <c r="A192" s="42"/>
      <c r="B192" s="22" t="s">
        <v>4</v>
      </c>
      <c r="C192" s="36">
        <f>C194+C195+C196+C197</f>
        <v>15905.26</v>
      </c>
      <c r="D192" s="36">
        <f>D194+D195+D196+D197</f>
        <v>16480.69</v>
      </c>
      <c r="E192" s="36">
        <f>E194+E195+E196+E197</f>
        <v>16211.43</v>
      </c>
      <c r="F192" s="36">
        <f>E192/D192*100</f>
        <v>98.36620918177577</v>
      </c>
      <c r="G192" s="2"/>
      <c r="T192" s="4">
        <f>D192/1626702.6*100</f>
        <v>1.0131347918175084</v>
      </c>
      <c r="U192" s="5"/>
      <c r="V192" s="5"/>
      <c r="W192" s="5"/>
      <c r="X192" s="5"/>
    </row>
    <row r="193" spans="1:24" s="10" customFormat="1" ht="14.25" customHeight="1">
      <c r="A193" s="42"/>
      <c r="B193" s="22" t="s">
        <v>1</v>
      </c>
      <c r="C193" s="36"/>
      <c r="D193" s="36"/>
      <c r="E193" s="36"/>
      <c r="F193" s="36"/>
      <c r="G193" s="2"/>
      <c r="H193" s="29"/>
      <c r="I193" s="30"/>
      <c r="J193" s="30"/>
      <c r="K193" s="30"/>
      <c r="L193" s="30"/>
      <c r="M193" s="30"/>
      <c r="N193" s="30"/>
      <c r="O193" s="30"/>
      <c r="P193" s="30"/>
      <c r="Q193" s="30"/>
      <c r="R193" s="30"/>
      <c r="S193" s="30"/>
      <c r="T193" s="9"/>
      <c r="U193" s="9"/>
      <c r="V193" s="9"/>
      <c r="W193" s="9"/>
      <c r="X193" s="9"/>
    </row>
    <row r="194" spans="1:8" ht="14.25" customHeight="1">
      <c r="A194" s="42"/>
      <c r="B194" s="22" t="s">
        <v>2</v>
      </c>
      <c r="C194" s="36">
        <v>0</v>
      </c>
      <c r="D194" s="36">
        <v>0</v>
      </c>
      <c r="E194" s="36">
        <v>0</v>
      </c>
      <c r="F194" s="36">
        <v>0</v>
      </c>
      <c r="G194" s="2"/>
      <c r="H194" s="32"/>
    </row>
    <row r="195" spans="1:8" ht="15" customHeight="1">
      <c r="A195" s="42"/>
      <c r="B195" s="22" t="s">
        <v>5</v>
      </c>
      <c r="C195" s="36">
        <v>0</v>
      </c>
      <c r="D195" s="36">
        <v>0</v>
      </c>
      <c r="E195" s="36">
        <v>0</v>
      </c>
      <c r="F195" s="36">
        <v>0</v>
      </c>
      <c r="G195" s="2"/>
      <c r="H195" s="32"/>
    </row>
    <row r="196" spans="1:8" ht="15.75">
      <c r="A196" s="42"/>
      <c r="B196" s="22" t="s">
        <v>3</v>
      </c>
      <c r="C196" s="36">
        <f>+C204+C211+C218+C225+C233</f>
        <v>15762.74</v>
      </c>
      <c r="D196" s="36">
        <f>+D204+D211+D218+D225+D233</f>
        <v>16381.59</v>
      </c>
      <c r="E196" s="36">
        <f>+E204+E211+E218+E225+E233</f>
        <v>16112.33</v>
      </c>
      <c r="F196" s="36">
        <f>E196/D196*100</f>
        <v>98.35632560697711</v>
      </c>
      <c r="G196" s="2"/>
      <c r="H196" s="32"/>
    </row>
    <row r="197" spans="1:8" ht="15.75">
      <c r="A197" s="42"/>
      <c r="B197" s="22" t="s">
        <v>7</v>
      </c>
      <c r="C197" s="36">
        <f>C227</f>
        <v>142.52</v>
      </c>
      <c r="D197" s="36">
        <f>D227</f>
        <v>99.1</v>
      </c>
      <c r="E197" s="36">
        <f>E227</f>
        <v>99.1</v>
      </c>
      <c r="F197" s="36">
        <f>E197/D197*100</f>
        <v>100</v>
      </c>
      <c r="G197" s="2"/>
      <c r="H197" s="32"/>
    </row>
    <row r="198" spans="1:8" ht="15.75">
      <c r="A198" s="42"/>
      <c r="B198" s="23"/>
      <c r="C198" s="38"/>
      <c r="D198" s="38"/>
      <c r="E198" s="38"/>
      <c r="F198" s="38"/>
      <c r="G198" s="2"/>
      <c r="H198" s="32"/>
    </row>
    <row r="199" spans="1:8" ht="31.5">
      <c r="A199" s="42"/>
      <c r="B199" s="23" t="s">
        <v>28</v>
      </c>
      <c r="C199" s="38"/>
      <c r="D199" s="38"/>
      <c r="E199" s="38"/>
      <c r="F199" s="38"/>
      <c r="G199" s="2"/>
      <c r="H199" s="32"/>
    </row>
    <row r="200" spans="1:8" ht="15.75">
      <c r="A200" s="42"/>
      <c r="B200" s="23" t="s">
        <v>4</v>
      </c>
      <c r="C200" s="38">
        <f>C202+C203+C204</f>
        <v>650</v>
      </c>
      <c r="D200" s="38">
        <f>D202+D203+D204</f>
        <v>649.08</v>
      </c>
      <c r="E200" s="38">
        <f>E202+E203+E204</f>
        <v>620.29</v>
      </c>
      <c r="F200" s="38">
        <f>E200/D200*100</f>
        <v>95.56449127996548</v>
      </c>
      <c r="G200" s="2"/>
      <c r="H200" s="32"/>
    </row>
    <row r="201" spans="1:8" ht="15.75">
      <c r="A201" s="42"/>
      <c r="B201" s="23" t="s">
        <v>1</v>
      </c>
      <c r="C201" s="40"/>
      <c r="D201" s="40"/>
      <c r="E201" s="40"/>
      <c r="F201" s="40"/>
      <c r="G201" s="2"/>
      <c r="H201" s="32"/>
    </row>
    <row r="202" spans="1:8" ht="18.75" customHeight="1">
      <c r="A202" s="42"/>
      <c r="B202" s="23" t="s">
        <v>2</v>
      </c>
      <c r="C202" s="38">
        <v>0</v>
      </c>
      <c r="D202" s="38">
        <v>0</v>
      </c>
      <c r="E202" s="38">
        <v>0</v>
      </c>
      <c r="F202" s="38">
        <v>0</v>
      </c>
      <c r="G202" s="2"/>
      <c r="H202" s="32"/>
    </row>
    <row r="203" spans="1:9" ht="15.75">
      <c r="A203" s="42"/>
      <c r="B203" s="23" t="s">
        <v>5</v>
      </c>
      <c r="C203" s="38">
        <v>0</v>
      </c>
      <c r="D203" s="38">
        <v>0</v>
      </c>
      <c r="E203" s="38">
        <v>0</v>
      </c>
      <c r="F203" s="38">
        <v>0</v>
      </c>
      <c r="G203" s="2"/>
      <c r="H203" s="32"/>
      <c r="I203" s="32">
        <f>D132/D12*100</f>
        <v>9.012575197463994</v>
      </c>
    </row>
    <row r="204" spans="1:8" ht="15.75">
      <c r="A204" s="42"/>
      <c r="B204" s="23" t="s">
        <v>3</v>
      </c>
      <c r="C204" s="38">
        <v>650</v>
      </c>
      <c r="D204" s="38">
        <v>649.08</v>
      </c>
      <c r="E204" s="38">
        <v>620.29</v>
      </c>
      <c r="F204" s="38">
        <f>E204/D204*100</f>
        <v>95.56449127996548</v>
      </c>
      <c r="G204" s="2"/>
      <c r="H204" s="32"/>
    </row>
    <row r="205" spans="1:8" ht="15.75">
      <c r="A205" s="42"/>
      <c r="B205" s="23"/>
      <c r="C205" s="38"/>
      <c r="D205" s="38"/>
      <c r="E205" s="38"/>
      <c r="F205" s="38"/>
      <c r="G205" s="2"/>
      <c r="H205" s="32"/>
    </row>
    <row r="206" spans="1:8" ht="47.25">
      <c r="A206" s="42"/>
      <c r="B206" s="23" t="s">
        <v>56</v>
      </c>
      <c r="C206" s="38"/>
      <c r="D206" s="38"/>
      <c r="E206" s="38"/>
      <c r="F206" s="38"/>
      <c r="G206" s="2"/>
      <c r="H206" s="32"/>
    </row>
    <row r="207" spans="1:8" ht="15.75">
      <c r="A207" s="42"/>
      <c r="B207" s="23" t="s">
        <v>4</v>
      </c>
      <c r="C207" s="38">
        <f>C209+C210+C211</f>
        <v>470</v>
      </c>
      <c r="D207" s="38">
        <f>D209+D210+D211</f>
        <v>470</v>
      </c>
      <c r="E207" s="38">
        <f>E209+E210+E211</f>
        <v>243.77</v>
      </c>
      <c r="F207" s="38">
        <f>E207/D207*100</f>
        <v>51.86595744680851</v>
      </c>
      <c r="G207" s="2"/>
      <c r="H207" s="32"/>
    </row>
    <row r="208" spans="1:8" ht="15.75">
      <c r="A208" s="42"/>
      <c r="B208" s="23" t="s">
        <v>1</v>
      </c>
      <c r="C208" s="38"/>
      <c r="D208" s="38"/>
      <c r="E208" s="38"/>
      <c r="F208" s="38"/>
      <c r="G208" s="2"/>
      <c r="H208" s="32"/>
    </row>
    <row r="209" spans="1:8" ht="17.25" customHeight="1">
      <c r="A209" s="42"/>
      <c r="B209" s="23" t="s">
        <v>2</v>
      </c>
      <c r="C209" s="38">
        <v>0</v>
      </c>
      <c r="D209" s="38">
        <v>0</v>
      </c>
      <c r="E209" s="38">
        <v>0</v>
      </c>
      <c r="F209" s="38">
        <v>0</v>
      </c>
      <c r="G209" s="2"/>
      <c r="H209" s="32"/>
    </row>
    <row r="210" spans="1:8" ht="15.75">
      <c r="A210" s="42"/>
      <c r="B210" s="23" t="s">
        <v>5</v>
      </c>
      <c r="C210" s="38">
        <v>0</v>
      </c>
      <c r="D210" s="38">
        <v>0</v>
      </c>
      <c r="E210" s="38">
        <v>0</v>
      </c>
      <c r="F210" s="38">
        <v>0</v>
      </c>
      <c r="G210" s="2"/>
      <c r="H210" s="32"/>
    </row>
    <row r="211" spans="1:8" ht="15.75">
      <c r="A211" s="42"/>
      <c r="B211" s="23" t="s">
        <v>3</v>
      </c>
      <c r="C211" s="38">
        <v>470</v>
      </c>
      <c r="D211" s="38">
        <v>470</v>
      </c>
      <c r="E211" s="38">
        <v>243.77</v>
      </c>
      <c r="F211" s="38">
        <f>E211/D211*100</f>
        <v>51.86595744680851</v>
      </c>
      <c r="G211" s="2"/>
      <c r="H211" s="32"/>
    </row>
    <row r="212" spans="1:8" ht="12" customHeight="1">
      <c r="A212" s="42"/>
      <c r="B212" s="26"/>
      <c r="C212" s="38"/>
      <c r="D212" s="38"/>
      <c r="E212" s="38"/>
      <c r="F212" s="38"/>
      <c r="G212" s="2"/>
      <c r="H212" s="32"/>
    </row>
    <row r="213" spans="1:8" ht="15.75">
      <c r="A213" s="21"/>
      <c r="B213" s="23" t="s">
        <v>46</v>
      </c>
      <c r="C213" s="38"/>
      <c r="D213" s="38"/>
      <c r="E213" s="38"/>
      <c r="F213" s="38"/>
      <c r="G213" s="2"/>
      <c r="H213" s="32"/>
    </row>
    <row r="214" spans="1:8" ht="15.75">
      <c r="A214" s="21"/>
      <c r="B214" s="23" t="s">
        <v>4</v>
      </c>
      <c r="C214" s="38">
        <f>C216+C217+C218</f>
        <v>15</v>
      </c>
      <c r="D214" s="38">
        <f>D216+D217+D218</f>
        <v>25.92</v>
      </c>
      <c r="E214" s="38">
        <f>E216+E217+E218</f>
        <v>25.92</v>
      </c>
      <c r="F214" s="38">
        <f>E214/D214*100</f>
        <v>100</v>
      </c>
      <c r="G214" s="2"/>
      <c r="H214" s="32"/>
    </row>
    <row r="215" spans="1:8" ht="15.75">
      <c r="A215" s="21"/>
      <c r="B215" s="23" t="s">
        <v>1</v>
      </c>
      <c r="C215" s="38"/>
      <c r="D215" s="38"/>
      <c r="E215" s="38"/>
      <c r="F215" s="38"/>
      <c r="G215" s="2"/>
      <c r="H215" s="32"/>
    </row>
    <row r="216" spans="1:8" ht="14.25" customHeight="1">
      <c r="A216" s="21"/>
      <c r="B216" s="23" t="s">
        <v>2</v>
      </c>
      <c r="C216" s="38">
        <v>0</v>
      </c>
      <c r="D216" s="38">
        <v>0</v>
      </c>
      <c r="E216" s="38">
        <v>0</v>
      </c>
      <c r="F216" s="38">
        <v>0</v>
      </c>
      <c r="G216" s="2"/>
      <c r="H216" s="32"/>
    </row>
    <row r="217" spans="1:8" ht="15" customHeight="1">
      <c r="A217" s="21"/>
      <c r="B217" s="23" t="s">
        <v>5</v>
      </c>
      <c r="C217" s="38">
        <v>0</v>
      </c>
      <c r="D217" s="38">
        <v>0</v>
      </c>
      <c r="E217" s="38">
        <v>0</v>
      </c>
      <c r="F217" s="38">
        <v>0</v>
      </c>
      <c r="G217" s="2"/>
      <c r="H217" s="32"/>
    </row>
    <row r="218" spans="1:8" ht="15.75">
      <c r="A218" s="21"/>
      <c r="B218" s="23" t="s">
        <v>3</v>
      </c>
      <c r="C218" s="38">
        <v>15</v>
      </c>
      <c r="D218" s="38">
        <v>25.92</v>
      </c>
      <c r="E218" s="38">
        <v>25.92</v>
      </c>
      <c r="F218" s="38">
        <f>E218/D218*100</f>
        <v>100</v>
      </c>
      <c r="G218" s="2"/>
      <c r="H218" s="32"/>
    </row>
    <row r="219" spans="1:8" ht="15.75">
      <c r="A219" s="21"/>
      <c r="B219" s="23"/>
      <c r="C219" s="38"/>
      <c r="D219" s="38"/>
      <c r="E219" s="38"/>
      <c r="F219" s="38"/>
      <c r="G219" s="2"/>
      <c r="H219" s="32"/>
    </row>
    <row r="220" spans="1:8" ht="94.5">
      <c r="A220" s="21"/>
      <c r="B220" s="23" t="s">
        <v>47</v>
      </c>
      <c r="C220" s="38"/>
      <c r="D220" s="38"/>
      <c r="E220" s="38"/>
      <c r="F220" s="38"/>
      <c r="G220" s="2"/>
      <c r="H220" s="32"/>
    </row>
    <row r="221" spans="1:8" ht="15.75">
      <c r="A221" s="21"/>
      <c r="B221" s="23" t="s">
        <v>4</v>
      </c>
      <c r="C221" s="38">
        <f>C223+C224+C225+C227</f>
        <v>13170.26</v>
      </c>
      <c r="D221" s="38">
        <f>D223+D224+D225+D227</f>
        <v>13238.69</v>
      </c>
      <c r="E221" s="38">
        <f>E223+E224+E225+E227</f>
        <v>13238.69</v>
      </c>
      <c r="F221" s="38">
        <f>E221/D221*100</f>
        <v>100</v>
      </c>
      <c r="G221" s="2"/>
      <c r="H221" s="32"/>
    </row>
    <row r="222" spans="1:8" ht="15.75">
      <c r="A222" s="21"/>
      <c r="B222" s="23" t="s">
        <v>1</v>
      </c>
      <c r="C222" s="38"/>
      <c r="D222" s="38"/>
      <c r="E222" s="38"/>
      <c r="F222" s="38"/>
      <c r="G222" s="2"/>
      <c r="H222" s="32"/>
    </row>
    <row r="223" spans="1:8" ht="14.25" customHeight="1">
      <c r="A223" s="21"/>
      <c r="B223" s="23" t="s">
        <v>2</v>
      </c>
      <c r="C223" s="38">
        <v>0</v>
      </c>
      <c r="D223" s="38">
        <v>0</v>
      </c>
      <c r="E223" s="38">
        <v>0</v>
      </c>
      <c r="F223" s="38">
        <v>0</v>
      </c>
      <c r="G223" s="2"/>
      <c r="H223" s="32"/>
    </row>
    <row r="224" spans="1:8" ht="15.75">
      <c r="A224" s="21"/>
      <c r="B224" s="23" t="s">
        <v>5</v>
      </c>
      <c r="C224" s="38">
        <v>0</v>
      </c>
      <c r="D224" s="38">
        <v>0</v>
      </c>
      <c r="E224" s="38">
        <v>0</v>
      </c>
      <c r="F224" s="38">
        <v>0</v>
      </c>
      <c r="G224" s="2"/>
      <c r="H224" s="32"/>
    </row>
    <row r="225" spans="1:8" ht="15.75">
      <c r="A225" s="21"/>
      <c r="B225" s="23" t="s">
        <v>3</v>
      </c>
      <c r="C225" s="38">
        <v>13027.74</v>
      </c>
      <c r="D225" s="38">
        <v>13139.59</v>
      </c>
      <c r="E225" s="38">
        <v>13139.59</v>
      </c>
      <c r="F225" s="38">
        <f>E225/D225*100</f>
        <v>100</v>
      </c>
      <c r="G225" s="2"/>
      <c r="H225" s="32"/>
    </row>
    <row r="226" spans="1:8" ht="15.75">
      <c r="A226" s="21"/>
      <c r="B226" s="23"/>
      <c r="C226" s="38"/>
      <c r="D226" s="38"/>
      <c r="E226" s="38"/>
      <c r="F226" s="38"/>
      <c r="G226" s="2"/>
      <c r="H226" s="32"/>
    </row>
    <row r="227" spans="1:8" ht="15.75">
      <c r="A227" s="21"/>
      <c r="B227" s="23" t="s">
        <v>7</v>
      </c>
      <c r="C227" s="38">
        <v>142.52</v>
      </c>
      <c r="D227" s="38">
        <v>99.1</v>
      </c>
      <c r="E227" s="38">
        <v>99.1</v>
      </c>
      <c r="F227" s="38">
        <f>E227/D227*100</f>
        <v>100</v>
      </c>
      <c r="G227" s="2"/>
      <c r="H227" s="32"/>
    </row>
    <row r="228" spans="1:8" ht="31.5">
      <c r="A228" s="21"/>
      <c r="B228" s="23" t="s">
        <v>71</v>
      </c>
      <c r="C228" s="38"/>
      <c r="D228" s="38"/>
      <c r="E228" s="38"/>
      <c r="F228" s="38"/>
      <c r="G228" s="2"/>
      <c r="H228" s="32"/>
    </row>
    <row r="229" spans="1:8" ht="15.75">
      <c r="A229" s="21"/>
      <c r="B229" s="23" t="s">
        <v>4</v>
      </c>
      <c r="C229" s="38">
        <f>C231+C232+C233</f>
        <v>1600</v>
      </c>
      <c r="D229" s="38">
        <f>D231+D232+D233</f>
        <v>2097</v>
      </c>
      <c r="E229" s="38">
        <f>E231+E232+E233</f>
        <v>2082.76</v>
      </c>
      <c r="F229" s="38">
        <f>E229/D229*100</f>
        <v>99.32093466857417</v>
      </c>
      <c r="G229" s="2"/>
      <c r="H229" s="32"/>
    </row>
    <row r="230" spans="1:8" ht="15.75">
      <c r="A230" s="21"/>
      <c r="B230" s="23" t="s">
        <v>1</v>
      </c>
      <c r="C230" s="38"/>
      <c r="D230" s="38"/>
      <c r="E230" s="38"/>
      <c r="F230" s="38"/>
      <c r="G230" s="2"/>
      <c r="H230" s="32"/>
    </row>
    <row r="231" spans="1:8" ht="14.25" customHeight="1">
      <c r="A231" s="21"/>
      <c r="B231" s="23" t="s">
        <v>2</v>
      </c>
      <c r="C231" s="38">
        <v>0</v>
      </c>
      <c r="D231" s="38">
        <v>0</v>
      </c>
      <c r="E231" s="38">
        <v>0</v>
      </c>
      <c r="F231" s="38">
        <v>0</v>
      </c>
      <c r="G231" s="2"/>
      <c r="H231" s="32"/>
    </row>
    <row r="232" spans="1:8" ht="15" customHeight="1">
      <c r="A232" s="21"/>
      <c r="B232" s="23" t="s">
        <v>5</v>
      </c>
      <c r="C232" s="38">
        <v>0</v>
      </c>
      <c r="D232" s="38">
        <v>0</v>
      </c>
      <c r="E232" s="38">
        <v>0</v>
      </c>
      <c r="F232" s="38">
        <v>0</v>
      </c>
      <c r="G232" s="2"/>
      <c r="H232" s="32"/>
    </row>
    <row r="233" spans="1:8" ht="15.75">
      <c r="A233" s="21"/>
      <c r="B233" s="23" t="s">
        <v>3</v>
      </c>
      <c r="C233" s="38">
        <v>1600</v>
      </c>
      <c r="D233" s="38">
        <v>2097</v>
      </c>
      <c r="E233" s="38">
        <v>2082.76</v>
      </c>
      <c r="F233" s="38">
        <f>E233/D233*100</f>
        <v>99.32093466857417</v>
      </c>
      <c r="G233" s="2"/>
      <c r="H233" s="32"/>
    </row>
    <row r="234" spans="1:8" ht="15.75">
      <c r="A234" s="21"/>
      <c r="B234" s="23"/>
      <c r="C234" s="38"/>
      <c r="D234" s="38"/>
      <c r="E234" s="38"/>
      <c r="F234" s="38"/>
      <c r="G234" s="2"/>
      <c r="H234" s="32"/>
    </row>
    <row r="235" spans="1:8" ht="15.75">
      <c r="A235" s="21">
        <v>9</v>
      </c>
      <c r="B235" s="22" t="s">
        <v>29</v>
      </c>
      <c r="C235" s="38"/>
      <c r="D235" s="38"/>
      <c r="E235" s="38"/>
      <c r="F235" s="38"/>
      <c r="G235" s="2"/>
      <c r="H235" s="32"/>
    </row>
    <row r="236" spans="1:20" ht="15.75">
      <c r="A236" s="21"/>
      <c r="B236" s="22" t="s">
        <v>4</v>
      </c>
      <c r="C236" s="36">
        <f>C238+C239+C240+C241</f>
        <v>12059.36</v>
      </c>
      <c r="D236" s="36">
        <f>D238+D239+D240+D241</f>
        <v>24425.070000000003</v>
      </c>
      <c r="E236" s="36">
        <f>E238+E239+E240+E241</f>
        <v>15757.24</v>
      </c>
      <c r="F236" s="36">
        <f>E236/D236*100</f>
        <v>64.51256843890313</v>
      </c>
      <c r="G236" s="2"/>
      <c r="H236" s="32"/>
      <c r="T236" s="4">
        <f>D236/1626702.6*100</f>
        <v>1.5015080199662805</v>
      </c>
    </row>
    <row r="237" spans="1:8" ht="39" customHeight="1">
      <c r="A237" s="21"/>
      <c r="B237" s="22" t="s">
        <v>1</v>
      </c>
      <c r="C237" s="36"/>
      <c r="D237" s="36"/>
      <c r="E237" s="36"/>
      <c r="F237" s="36"/>
      <c r="G237" s="2"/>
      <c r="H237" s="32"/>
    </row>
    <row r="238" spans="1:8" ht="15.75">
      <c r="A238" s="21"/>
      <c r="B238" s="22" t="s">
        <v>2</v>
      </c>
      <c r="C238" s="36">
        <f>C246+C253+C283</f>
        <v>0</v>
      </c>
      <c r="D238" s="36">
        <f>D246+D253+D283</f>
        <v>0</v>
      </c>
      <c r="E238" s="36">
        <f>E246+E253+E283</f>
        <v>0</v>
      </c>
      <c r="F238" s="36">
        <v>0</v>
      </c>
      <c r="G238" s="2"/>
      <c r="H238" s="32"/>
    </row>
    <row r="239" spans="1:20" ht="15.75">
      <c r="A239" s="21"/>
      <c r="B239" s="22" t="s">
        <v>5</v>
      </c>
      <c r="C239" s="36">
        <f>C247+C254+C269+C261+C284+C277</f>
        <v>3497.4900000000002</v>
      </c>
      <c r="D239" s="36">
        <f>D247+D254+D269+D261+D284+D277</f>
        <v>5475.030000000001</v>
      </c>
      <c r="E239" s="36">
        <f>E247+E254+E269+E261+E284+E277</f>
        <v>5339.76</v>
      </c>
      <c r="F239" s="36">
        <f>E239/D239*100</f>
        <v>97.52932860641859</v>
      </c>
      <c r="G239" s="2"/>
      <c r="H239" s="32"/>
      <c r="S239" s="33">
        <f>D239+D240</f>
        <v>22513.510000000002</v>
      </c>
      <c r="T239" s="1">
        <f>E239+E240</f>
        <v>13927.22</v>
      </c>
    </row>
    <row r="240" spans="1:8" ht="15.75">
      <c r="A240" s="21"/>
      <c r="B240" s="22" t="s">
        <v>3</v>
      </c>
      <c r="C240" s="36">
        <f>C248+C255+C285+C270+C262</f>
        <v>7131.87</v>
      </c>
      <c r="D240" s="36">
        <f>D248+D255+D285+D270+D262+D278</f>
        <v>17038.48</v>
      </c>
      <c r="E240" s="36">
        <f>E248+E255+E285+E270+E262+E278</f>
        <v>8587.46</v>
      </c>
      <c r="F240" s="36">
        <f>E240/D240*100</f>
        <v>50.40038782802222</v>
      </c>
      <c r="G240" s="2"/>
      <c r="H240" s="32"/>
    </row>
    <row r="241" spans="1:8" ht="15.75">
      <c r="A241" s="21"/>
      <c r="B241" s="22" t="s">
        <v>7</v>
      </c>
      <c r="C241" s="36">
        <f>C263</f>
        <v>1430</v>
      </c>
      <c r="D241" s="36">
        <f>D263+D271</f>
        <v>1911.56</v>
      </c>
      <c r="E241" s="36">
        <f>E263+E271</f>
        <v>1830.02</v>
      </c>
      <c r="F241" s="36"/>
      <c r="G241" s="2"/>
      <c r="H241" s="32"/>
    </row>
    <row r="242" spans="1:8" ht="15.75">
      <c r="A242" s="21"/>
      <c r="B242" s="23"/>
      <c r="C242" s="38"/>
      <c r="D242" s="38"/>
      <c r="E242" s="38"/>
      <c r="F242" s="38"/>
      <c r="G242" s="2"/>
      <c r="H242" s="32"/>
    </row>
    <row r="243" spans="1:8" ht="15.75">
      <c r="A243" s="21"/>
      <c r="B243" s="23" t="s">
        <v>11</v>
      </c>
      <c r="C243" s="38"/>
      <c r="D243" s="38"/>
      <c r="E243" s="38"/>
      <c r="F243" s="38"/>
      <c r="G243" s="2"/>
      <c r="H243" s="32"/>
    </row>
    <row r="244" spans="1:7" ht="15.75" customHeight="1">
      <c r="A244" s="21"/>
      <c r="B244" s="23" t="s">
        <v>4</v>
      </c>
      <c r="C244" s="38">
        <f>C246+C247+C248</f>
        <v>300</v>
      </c>
      <c r="D244" s="38">
        <f>D248+D247+D246</f>
        <v>300</v>
      </c>
      <c r="E244" s="38">
        <f>E248+E247+E246</f>
        <v>300</v>
      </c>
      <c r="F244" s="38">
        <f>E244/D244*100</f>
        <v>100</v>
      </c>
      <c r="G244" s="2"/>
    </row>
    <row r="245" spans="1:8" ht="15.75">
      <c r="A245" s="21"/>
      <c r="B245" s="23" t="s">
        <v>1</v>
      </c>
      <c r="C245" s="38"/>
      <c r="D245" s="38"/>
      <c r="E245" s="38"/>
      <c r="F245" s="38"/>
      <c r="G245" s="2"/>
      <c r="H245" s="32"/>
    </row>
    <row r="246" spans="1:8" ht="15.75">
      <c r="A246" s="21"/>
      <c r="B246" s="23" t="s">
        <v>2</v>
      </c>
      <c r="C246" s="38">
        <v>0</v>
      </c>
      <c r="D246" s="38">
        <v>0</v>
      </c>
      <c r="E246" s="38">
        <v>0</v>
      </c>
      <c r="F246" s="38">
        <v>0</v>
      </c>
      <c r="G246" s="2"/>
      <c r="H246" s="32"/>
    </row>
    <row r="247" spans="1:8" ht="15.75">
      <c r="A247" s="21"/>
      <c r="B247" s="23" t="s">
        <v>5</v>
      </c>
      <c r="C247" s="38">
        <v>0</v>
      </c>
      <c r="D247" s="38">
        <v>0</v>
      </c>
      <c r="E247" s="38">
        <v>0</v>
      </c>
      <c r="F247" s="38">
        <v>0</v>
      </c>
      <c r="G247" s="2"/>
      <c r="H247" s="32"/>
    </row>
    <row r="248" spans="1:8" ht="15.75">
      <c r="A248" s="21"/>
      <c r="B248" s="23" t="s">
        <v>3</v>
      </c>
      <c r="C248" s="38">
        <v>300</v>
      </c>
      <c r="D248" s="38">
        <v>300</v>
      </c>
      <c r="E248" s="38">
        <v>300</v>
      </c>
      <c r="F248" s="38">
        <f>E248/D248*100</f>
        <v>100</v>
      </c>
      <c r="G248" s="2"/>
      <c r="H248" s="32"/>
    </row>
    <row r="249" spans="1:8" ht="15.75">
      <c r="A249" s="21"/>
      <c r="B249" s="23"/>
      <c r="C249" s="38"/>
      <c r="D249" s="38"/>
      <c r="E249" s="38"/>
      <c r="F249" s="38"/>
      <c r="G249" s="2"/>
      <c r="H249" s="32"/>
    </row>
    <row r="250" spans="1:8" ht="15.75">
      <c r="A250" s="42"/>
      <c r="B250" s="24" t="s">
        <v>10</v>
      </c>
      <c r="C250" s="38"/>
      <c r="D250" s="38"/>
      <c r="E250" s="38"/>
      <c r="F250" s="38"/>
      <c r="G250" s="2"/>
      <c r="H250" s="32"/>
    </row>
    <row r="251" spans="1:8" ht="15.75">
      <c r="A251" s="42"/>
      <c r="B251" s="23" t="s">
        <v>4</v>
      </c>
      <c r="C251" s="38">
        <f>C254+C253+C255</f>
        <v>444.07</v>
      </c>
      <c r="D251" s="38">
        <f>D254+D253+D255</f>
        <v>439.49</v>
      </c>
      <c r="E251" s="38">
        <f>E254+E253+E255</f>
        <v>439.49</v>
      </c>
      <c r="F251" s="38">
        <f>E251/D251*100</f>
        <v>100</v>
      </c>
      <c r="G251" s="2"/>
      <c r="H251" s="32"/>
    </row>
    <row r="252" spans="1:8" ht="14.25" customHeight="1">
      <c r="A252" s="42"/>
      <c r="B252" s="23" t="s">
        <v>1</v>
      </c>
      <c r="C252" s="38"/>
      <c r="D252" s="38"/>
      <c r="E252" s="38"/>
      <c r="F252" s="38"/>
      <c r="G252" s="2"/>
      <c r="H252" s="32"/>
    </row>
    <row r="253" spans="1:8" ht="15.75">
      <c r="A253" s="42"/>
      <c r="B253" s="23" t="s">
        <v>2</v>
      </c>
      <c r="C253" s="38">
        <v>0</v>
      </c>
      <c r="D253" s="38">
        <v>0</v>
      </c>
      <c r="E253" s="38">
        <v>0</v>
      </c>
      <c r="F253" s="38">
        <f>D253</f>
        <v>0</v>
      </c>
      <c r="G253" s="2"/>
      <c r="H253" s="32"/>
    </row>
    <row r="254" spans="1:8" ht="15.75">
      <c r="A254" s="42"/>
      <c r="B254" s="23" t="s">
        <v>5</v>
      </c>
      <c r="C254" s="38">
        <v>444.07</v>
      </c>
      <c r="D254" s="38">
        <v>439.49</v>
      </c>
      <c r="E254" s="38">
        <v>439.49</v>
      </c>
      <c r="F254" s="38">
        <f>E254/D254*100</f>
        <v>100</v>
      </c>
      <c r="G254" s="2"/>
      <c r="H254" s="32"/>
    </row>
    <row r="255" spans="1:8" ht="15.75">
      <c r="A255" s="42"/>
      <c r="B255" s="23" t="s">
        <v>3</v>
      </c>
      <c r="C255" s="38">
        <v>0</v>
      </c>
      <c r="D255" s="38">
        <v>0</v>
      </c>
      <c r="E255" s="38">
        <v>0</v>
      </c>
      <c r="F255" s="38">
        <v>0</v>
      </c>
      <c r="G255" s="2"/>
      <c r="H255" s="32"/>
    </row>
    <row r="256" spans="1:8" ht="15.75">
      <c r="A256" s="42"/>
      <c r="B256" s="23"/>
      <c r="C256" s="38"/>
      <c r="D256" s="38"/>
      <c r="E256" s="38"/>
      <c r="F256" s="38"/>
      <c r="G256" s="2"/>
      <c r="H256" s="32"/>
    </row>
    <row r="257" spans="1:8" ht="31.5">
      <c r="A257" s="42"/>
      <c r="B257" s="24" t="s">
        <v>66</v>
      </c>
      <c r="C257" s="38"/>
      <c r="D257" s="38"/>
      <c r="E257" s="38"/>
      <c r="F257" s="38"/>
      <c r="G257" s="2"/>
      <c r="H257" s="32"/>
    </row>
    <row r="258" spans="1:8" ht="15.75">
      <c r="A258" s="42"/>
      <c r="B258" s="23" t="s">
        <v>4</v>
      </c>
      <c r="C258" s="38">
        <f>C260+C261+C262+C263</f>
        <v>1640</v>
      </c>
      <c r="D258" s="38">
        <f>D260+D261+D262+D263</f>
        <v>1701.02</v>
      </c>
      <c r="E258" s="38">
        <f>E260+E261+E262+E263</f>
        <v>1701.02</v>
      </c>
      <c r="F258" s="38">
        <f>E258/D258*100</f>
        <v>100</v>
      </c>
      <c r="G258" s="2"/>
      <c r="H258" s="32"/>
    </row>
    <row r="259" spans="1:8" ht="15.75">
      <c r="A259" s="42"/>
      <c r="B259" s="23" t="s">
        <v>1</v>
      </c>
      <c r="C259" s="38"/>
      <c r="D259" s="38"/>
      <c r="E259" s="38"/>
      <c r="F259" s="38"/>
      <c r="G259" s="2"/>
      <c r="H259" s="32"/>
    </row>
    <row r="260" spans="1:8" ht="15.75">
      <c r="A260" s="42"/>
      <c r="B260" s="23" t="s">
        <v>2</v>
      </c>
      <c r="C260" s="38">
        <v>0</v>
      </c>
      <c r="D260" s="38">
        <v>0</v>
      </c>
      <c r="E260" s="38">
        <v>0</v>
      </c>
      <c r="F260" s="38">
        <f>D260</f>
        <v>0</v>
      </c>
      <c r="G260" s="2"/>
      <c r="H260" s="32"/>
    </row>
    <row r="261" spans="1:8" ht="15.75">
      <c r="A261" s="42"/>
      <c r="B261" s="23" t="s">
        <v>5</v>
      </c>
      <c r="C261" s="38">
        <v>0</v>
      </c>
      <c r="D261" s="38">
        <v>0</v>
      </c>
      <c r="E261" s="38">
        <v>0</v>
      </c>
      <c r="F261" s="38">
        <f>D261</f>
        <v>0</v>
      </c>
      <c r="G261" s="2"/>
      <c r="H261" s="32"/>
    </row>
    <row r="262" spans="1:8" ht="15.75">
      <c r="A262" s="42"/>
      <c r="B262" s="23" t="s">
        <v>3</v>
      </c>
      <c r="C262" s="38">
        <v>210</v>
      </c>
      <c r="D262" s="38">
        <v>210</v>
      </c>
      <c r="E262" s="38">
        <v>210</v>
      </c>
      <c r="F262" s="38">
        <f>E262/D262*100</f>
        <v>100</v>
      </c>
      <c r="G262" s="2"/>
      <c r="H262" s="32"/>
    </row>
    <row r="263" spans="1:8" ht="15.75">
      <c r="A263" s="42"/>
      <c r="B263" s="23" t="s">
        <v>7</v>
      </c>
      <c r="C263" s="38">
        <v>1430</v>
      </c>
      <c r="D263" s="38">
        <v>1491.02</v>
      </c>
      <c r="E263" s="38">
        <v>1491.02</v>
      </c>
      <c r="F263" s="38">
        <f>E263/D263*100</f>
        <v>100</v>
      </c>
      <c r="G263" s="2"/>
      <c r="H263" s="32"/>
    </row>
    <row r="264" spans="1:8" ht="15.75">
      <c r="A264" s="42"/>
      <c r="B264" s="23"/>
      <c r="C264" s="38"/>
      <c r="D264" s="38"/>
      <c r="E264" s="38"/>
      <c r="F264" s="38"/>
      <c r="G264" s="2"/>
      <c r="H264" s="32"/>
    </row>
    <row r="265" spans="1:8" ht="31.5">
      <c r="A265" s="42"/>
      <c r="B265" s="24" t="s">
        <v>57</v>
      </c>
      <c r="C265" s="38"/>
      <c r="D265" s="38"/>
      <c r="E265" s="38"/>
      <c r="F265" s="38"/>
      <c r="G265" s="2"/>
      <c r="H265" s="32"/>
    </row>
    <row r="266" spans="1:8" ht="15.75">
      <c r="A266" s="42"/>
      <c r="B266" s="23" t="s">
        <v>4</v>
      </c>
      <c r="C266" s="38">
        <f>C269+C268+C270</f>
        <v>0</v>
      </c>
      <c r="D266" s="38">
        <f>D270+D269+D271</f>
        <v>2728.66</v>
      </c>
      <c r="E266" s="38">
        <f>E270+E269+E271</f>
        <v>2647.12</v>
      </c>
      <c r="F266" s="38">
        <v>0</v>
      </c>
      <c r="G266" s="2"/>
      <c r="H266" s="32"/>
    </row>
    <row r="267" spans="1:8" ht="14.25" customHeight="1">
      <c r="A267" s="42"/>
      <c r="B267" s="23" t="s">
        <v>1</v>
      </c>
      <c r="C267" s="38"/>
      <c r="D267" s="38"/>
      <c r="E267" s="38"/>
      <c r="F267" s="38"/>
      <c r="G267" s="2"/>
      <c r="H267" s="32"/>
    </row>
    <row r="268" spans="1:8" ht="15.75">
      <c r="A268" s="42"/>
      <c r="B268" s="23" t="s">
        <v>2</v>
      </c>
      <c r="C268" s="38">
        <v>0</v>
      </c>
      <c r="D268" s="38">
        <v>0</v>
      </c>
      <c r="E268" s="38">
        <v>0</v>
      </c>
      <c r="F268" s="38">
        <v>0</v>
      </c>
      <c r="G268" s="2"/>
      <c r="H268" s="32"/>
    </row>
    <row r="269" spans="1:8" ht="15.75">
      <c r="A269" s="42"/>
      <c r="B269" s="23" t="s">
        <v>5</v>
      </c>
      <c r="C269" s="38">
        <v>0</v>
      </c>
      <c r="D269" s="38">
        <v>1847.06</v>
      </c>
      <c r="E269" s="38">
        <v>1847.06</v>
      </c>
      <c r="F269" s="38">
        <f>E269/D269*100</f>
        <v>100</v>
      </c>
      <c r="G269" s="2"/>
      <c r="H269" s="32"/>
    </row>
    <row r="270" spans="1:8" ht="15.75">
      <c r="A270" s="42"/>
      <c r="B270" s="23" t="s">
        <v>3</v>
      </c>
      <c r="C270" s="38">
        <v>0</v>
      </c>
      <c r="D270" s="38">
        <v>461.06</v>
      </c>
      <c r="E270" s="38">
        <v>461.06</v>
      </c>
      <c r="F270" s="38">
        <f>E270/D270*100</f>
        <v>100</v>
      </c>
      <c r="G270" s="2"/>
      <c r="H270" s="32"/>
    </row>
    <row r="271" spans="1:8" ht="15.75">
      <c r="A271" s="42"/>
      <c r="B271" s="23" t="s">
        <v>7</v>
      </c>
      <c r="C271" s="38">
        <v>0</v>
      </c>
      <c r="D271" s="38">
        <v>420.54</v>
      </c>
      <c r="E271" s="38">
        <v>339</v>
      </c>
      <c r="F271" s="38">
        <f>E271/D271*100</f>
        <v>80.6106434584106</v>
      </c>
      <c r="G271" s="2"/>
      <c r="H271" s="32"/>
    </row>
    <row r="272" spans="1:8" ht="15.75">
      <c r="A272" s="42"/>
      <c r="B272" s="23"/>
      <c r="C272" s="38"/>
      <c r="D272" s="38"/>
      <c r="E272" s="38"/>
      <c r="F272" s="38"/>
      <c r="G272" s="2"/>
      <c r="H272" s="32"/>
    </row>
    <row r="273" spans="1:8" ht="31.5">
      <c r="A273" s="42"/>
      <c r="B273" s="24" t="s">
        <v>72</v>
      </c>
      <c r="C273" s="38"/>
      <c r="D273" s="38"/>
      <c r="E273" s="38"/>
      <c r="F273" s="38"/>
      <c r="G273" s="2"/>
      <c r="H273" s="32"/>
    </row>
    <row r="274" spans="1:8" ht="15.75">
      <c r="A274" s="42"/>
      <c r="B274" s="23" t="s">
        <v>4</v>
      </c>
      <c r="C274" s="38">
        <f>C276+C277+C278</f>
        <v>0</v>
      </c>
      <c r="D274" s="38">
        <f>D276+D277+D278</f>
        <v>9400.55</v>
      </c>
      <c r="E274" s="38">
        <f>E276+E277+E278</f>
        <v>1574</v>
      </c>
      <c r="F274" s="38">
        <v>0</v>
      </c>
      <c r="G274" s="2"/>
      <c r="H274" s="32"/>
    </row>
    <row r="275" spans="1:8" ht="14.25" customHeight="1">
      <c r="A275" s="42"/>
      <c r="B275" s="23" t="s">
        <v>1</v>
      </c>
      <c r="C275" s="38"/>
      <c r="D275" s="38"/>
      <c r="E275" s="38"/>
      <c r="F275" s="38"/>
      <c r="G275" s="2"/>
      <c r="H275" s="32"/>
    </row>
    <row r="276" spans="1:8" ht="15.75">
      <c r="A276" s="42"/>
      <c r="B276" s="23" t="s">
        <v>2</v>
      </c>
      <c r="C276" s="38">
        <v>0</v>
      </c>
      <c r="D276" s="38">
        <v>0</v>
      </c>
      <c r="E276" s="38">
        <v>0</v>
      </c>
      <c r="F276" s="38">
        <f>D276</f>
        <v>0</v>
      </c>
      <c r="G276" s="2"/>
      <c r="H276" s="32"/>
    </row>
    <row r="277" spans="1:8" ht="15.75">
      <c r="A277" s="42"/>
      <c r="B277" s="23" t="s">
        <v>5</v>
      </c>
      <c r="C277" s="38">
        <v>0</v>
      </c>
      <c r="D277" s="38">
        <v>0</v>
      </c>
      <c r="E277" s="38">
        <v>0</v>
      </c>
      <c r="F277" s="38">
        <v>0</v>
      </c>
      <c r="G277" s="2"/>
      <c r="H277" s="32"/>
    </row>
    <row r="278" spans="1:8" ht="15.75">
      <c r="A278" s="42"/>
      <c r="B278" s="23" t="s">
        <v>3</v>
      </c>
      <c r="C278" s="38">
        <v>0</v>
      </c>
      <c r="D278" s="38">
        <v>9400.55</v>
      </c>
      <c r="E278" s="38">
        <v>1574</v>
      </c>
      <c r="F278" s="38">
        <v>0</v>
      </c>
      <c r="G278" s="2"/>
      <c r="H278" s="32"/>
    </row>
    <row r="279" spans="1:8" ht="15.75">
      <c r="A279" s="42"/>
      <c r="B279" s="23"/>
      <c r="C279" s="38"/>
      <c r="D279" s="38"/>
      <c r="E279" s="38"/>
      <c r="F279" s="38"/>
      <c r="G279" s="2"/>
      <c r="H279" s="32"/>
    </row>
    <row r="280" spans="1:8" ht="78.75">
      <c r="A280" s="42"/>
      <c r="B280" s="23" t="s">
        <v>30</v>
      </c>
      <c r="C280" s="38"/>
      <c r="D280" s="38"/>
      <c r="E280" s="38"/>
      <c r="F280" s="38"/>
      <c r="G280" s="2"/>
      <c r="H280" s="32"/>
    </row>
    <row r="281" spans="1:8" ht="18" customHeight="1">
      <c r="A281" s="42"/>
      <c r="B281" s="23" t="s">
        <v>4</v>
      </c>
      <c r="C281" s="38">
        <f>C283+C284+C285</f>
        <v>9675.29</v>
      </c>
      <c r="D281" s="38">
        <f>D283+D284+D285</f>
        <v>9855.35</v>
      </c>
      <c r="E281" s="38">
        <f>E283+E284+E285</f>
        <v>9095.61</v>
      </c>
      <c r="F281" s="38">
        <f>E281/D281*100</f>
        <v>92.2910906259037</v>
      </c>
      <c r="G281" s="2"/>
      <c r="H281" s="32"/>
    </row>
    <row r="282" spans="1:8" ht="15.75">
      <c r="A282" s="42"/>
      <c r="B282" s="23" t="s">
        <v>1</v>
      </c>
      <c r="C282" s="38"/>
      <c r="D282" s="38"/>
      <c r="E282" s="38"/>
      <c r="F282" s="38"/>
      <c r="G282" s="2"/>
      <c r="H282" s="32"/>
    </row>
    <row r="283" spans="1:8" ht="15.75">
      <c r="A283" s="42"/>
      <c r="B283" s="23" t="s">
        <v>2</v>
      </c>
      <c r="C283" s="38">
        <v>0</v>
      </c>
      <c r="D283" s="38">
        <v>0</v>
      </c>
      <c r="E283" s="38">
        <v>0</v>
      </c>
      <c r="F283" s="38">
        <v>0</v>
      </c>
      <c r="G283" s="2"/>
      <c r="H283" s="32"/>
    </row>
    <row r="284" spans="1:8" ht="15.75">
      <c r="A284" s="42"/>
      <c r="B284" s="23" t="s">
        <v>5</v>
      </c>
      <c r="C284" s="38">
        <v>3053.42</v>
      </c>
      <c r="D284" s="38">
        <v>3188.48</v>
      </c>
      <c r="E284" s="38">
        <v>3053.21</v>
      </c>
      <c r="F284" s="38">
        <f>E284/D284*100</f>
        <v>95.75753964271378</v>
      </c>
      <c r="G284" s="2"/>
      <c r="H284" s="32"/>
    </row>
    <row r="285" spans="1:8" ht="15.75">
      <c r="A285" s="42"/>
      <c r="B285" s="23" t="s">
        <v>3</v>
      </c>
      <c r="C285" s="38">
        <v>6621.87</v>
      </c>
      <c r="D285" s="38">
        <v>6666.87</v>
      </c>
      <c r="E285" s="38">
        <v>6042.4</v>
      </c>
      <c r="F285" s="38">
        <f>E285/D285*100</f>
        <v>90.63323568631156</v>
      </c>
      <c r="G285" s="2"/>
      <c r="H285" s="32"/>
    </row>
    <row r="286" spans="1:8" ht="15">
      <c r="A286" s="42"/>
      <c r="G286" s="2"/>
      <c r="H286" s="32"/>
    </row>
    <row r="287" spans="1:8" ht="15.75">
      <c r="A287" s="42"/>
      <c r="B287" s="23"/>
      <c r="C287" s="38"/>
      <c r="D287" s="38"/>
      <c r="E287" s="38"/>
      <c r="F287" s="38"/>
      <c r="G287" s="2"/>
      <c r="H287" s="32"/>
    </row>
    <row r="288" spans="1:8" ht="31.5">
      <c r="A288" s="28">
        <v>10</v>
      </c>
      <c r="B288" s="22" t="s">
        <v>31</v>
      </c>
      <c r="C288" s="38"/>
      <c r="D288" s="38"/>
      <c r="E288" s="38"/>
      <c r="F288" s="38"/>
      <c r="G288" s="2"/>
      <c r="H288" s="32"/>
    </row>
    <row r="289" spans="1:20" ht="15.75">
      <c r="A289" s="42"/>
      <c r="B289" s="22" t="s">
        <v>4</v>
      </c>
      <c r="C289" s="36">
        <f>C291+C292+C293</f>
        <v>10239.29</v>
      </c>
      <c r="D289" s="36">
        <f>D291+D292+D293</f>
        <v>10685.630000000001</v>
      </c>
      <c r="E289" s="36">
        <f>E291+E292+E293</f>
        <v>10494.460000000001</v>
      </c>
      <c r="F289" s="36">
        <f>E289/D289*100</f>
        <v>98.2109618244315</v>
      </c>
      <c r="G289" s="2"/>
      <c r="H289" s="32"/>
      <c r="T289" s="4">
        <f>D289/1626702.6*100</f>
        <v>0.6568889728214611</v>
      </c>
    </row>
    <row r="290" spans="1:8" ht="15.75">
      <c r="A290" s="42"/>
      <c r="B290" s="22" t="s">
        <v>1</v>
      </c>
      <c r="C290" s="36"/>
      <c r="D290" s="36"/>
      <c r="E290" s="36"/>
      <c r="F290" s="36"/>
      <c r="G290" s="2"/>
      <c r="H290" s="32"/>
    </row>
    <row r="291" spans="1:8" ht="15.75">
      <c r="A291" s="42"/>
      <c r="B291" s="22" t="s">
        <v>2</v>
      </c>
      <c r="C291" s="36">
        <v>0</v>
      </c>
      <c r="D291" s="36">
        <v>0</v>
      </c>
      <c r="E291" s="36">
        <v>0</v>
      </c>
      <c r="F291" s="36">
        <v>0</v>
      </c>
      <c r="G291" s="2"/>
      <c r="H291" s="32"/>
    </row>
    <row r="292" spans="1:8" ht="15.75">
      <c r="A292" s="42"/>
      <c r="B292" s="22" t="s">
        <v>5</v>
      </c>
      <c r="C292" s="36">
        <v>0</v>
      </c>
      <c r="D292" s="36">
        <v>0</v>
      </c>
      <c r="E292" s="36">
        <v>0</v>
      </c>
      <c r="F292" s="36">
        <v>0</v>
      </c>
      <c r="G292" s="2"/>
      <c r="H292" s="32"/>
    </row>
    <row r="293" spans="1:8" ht="15.75">
      <c r="A293" s="42"/>
      <c r="B293" s="22" t="s">
        <v>3</v>
      </c>
      <c r="C293" s="36">
        <f>C300+C307+C314</f>
        <v>10239.29</v>
      </c>
      <c r="D293" s="36">
        <f>D300+D307+D314</f>
        <v>10685.630000000001</v>
      </c>
      <c r="E293" s="36">
        <f>E300+E307+E314</f>
        <v>10494.460000000001</v>
      </c>
      <c r="F293" s="36">
        <f>E293/D293*100</f>
        <v>98.2109618244315</v>
      </c>
      <c r="G293" s="2"/>
      <c r="H293" s="32"/>
    </row>
    <row r="294" spans="1:8" ht="15.75">
      <c r="A294" s="42"/>
      <c r="B294" s="23"/>
      <c r="C294" s="38"/>
      <c r="D294" s="38"/>
      <c r="E294" s="38"/>
      <c r="F294" s="38"/>
      <c r="G294" s="2"/>
      <c r="H294" s="32"/>
    </row>
    <row r="295" spans="1:8" ht="15.75">
      <c r="A295" s="42"/>
      <c r="B295" s="23" t="s">
        <v>32</v>
      </c>
      <c r="C295" s="38"/>
      <c r="D295" s="38"/>
      <c r="E295" s="38"/>
      <c r="F295" s="38"/>
      <c r="G295" s="2"/>
      <c r="H295" s="32"/>
    </row>
    <row r="296" spans="1:8" ht="15.75">
      <c r="A296" s="42"/>
      <c r="B296" s="23" t="s">
        <v>4</v>
      </c>
      <c r="C296" s="38">
        <f>C300</f>
        <v>7342.41</v>
      </c>
      <c r="D296" s="38">
        <f>D300</f>
        <v>7774.3</v>
      </c>
      <c r="E296" s="38">
        <f>E300</f>
        <v>7661.59</v>
      </c>
      <c r="F296" s="38">
        <f>E296/D296*100</f>
        <v>98.550223171218</v>
      </c>
      <c r="G296" s="2"/>
      <c r="H296" s="32"/>
    </row>
    <row r="297" spans="1:8" ht="15.75">
      <c r="A297" s="42"/>
      <c r="B297" s="23" t="s">
        <v>1</v>
      </c>
      <c r="C297" s="38"/>
      <c r="D297" s="38"/>
      <c r="E297" s="38"/>
      <c r="F297" s="38"/>
      <c r="G297" s="2"/>
      <c r="H297" s="32"/>
    </row>
    <row r="298" spans="1:8" ht="15.75">
      <c r="A298" s="42"/>
      <c r="B298" s="23" t="s">
        <v>2</v>
      </c>
      <c r="C298" s="38">
        <v>0</v>
      </c>
      <c r="D298" s="38">
        <v>0</v>
      </c>
      <c r="E298" s="38">
        <v>0</v>
      </c>
      <c r="F298" s="38">
        <v>0</v>
      </c>
      <c r="G298" s="2"/>
      <c r="H298" s="32"/>
    </row>
    <row r="299" spans="1:8" ht="15.75">
      <c r="A299" s="42"/>
      <c r="B299" s="23" t="s">
        <v>5</v>
      </c>
      <c r="C299" s="38">
        <v>0</v>
      </c>
      <c r="D299" s="38">
        <v>0</v>
      </c>
      <c r="E299" s="38">
        <v>0</v>
      </c>
      <c r="F299" s="38">
        <v>0</v>
      </c>
      <c r="G299" s="2"/>
      <c r="H299" s="32"/>
    </row>
    <row r="300" spans="1:8" ht="15.75">
      <c r="A300" s="42"/>
      <c r="B300" s="23" t="s">
        <v>3</v>
      </c>
      <c r="C300" s="38">
        <v>7342.41</v>
      </c>
      <c r="D300" s="38">
        <v>7774.3</v>
      </c>
      <c r="E300" s="38">
        <v>7661.59</v>
      </c>
      <c r="F300" s="38">
        <f>E300/D300*100</f>
        <v>98.550223171218</v>
      </c>
      <c r="G300" s="2"/>
      <c r="H300" s="32"/>
    </row>
    <row r="301" spans="1:8" ht="15.75">
      <c r="A301" s="42"/>
      <c r="B301" s="23"/>
      <c r="C301" s="38"/>
      <c r="D301" s="38"/>
      <c r="E301" s="38"/>
      <c r="F301" s="38"/>
      <c r="G301" s="2"/>
      <c r="H301" s="32"/>
    </row>
    <row r="302" spans="1:8" ht="15.75">
      <c r="A302" s="42"/>
      <c r="B302" s="23" t="s">
        <v>35</v>
      </c>
      <c r="C302" s="38"/>
      <c r="D302" s="38"/>
      <c r="E302" s="38"/>
      <c r="F302" s="38"/>
      <c r="G302" s="2"/>
      <c r="H302" s="32"/>
    </row>
    <row r="303" spans="1:8" ht="15.75">
      <c r="A303" s="42"/>
      <c r="B303" s="23" t="s">
        <v>4</v>
      </c>
      <c r="C303" s="38">
        <f>C307</f>
        <v>2796.88</v>
      </c>
      <c r="D303" s="38">
        <f>D307</f>
        <v>2811.33</v>
      </c>
      <c r="E303" s="38">
        <f>E307</f>
        <v>2745.35</v>
      </c>
      <c r="F303" s="38">
        <f>E303/D303*100</f>
        <v>97.65306812078269</v>
      </c>
      <c r="G303" s="2"/>
      <c r="H303" s="32"/>
    </row>
    <row r="304" spans="1:8" ht="13.5" customHeight="1">
      <c r="A304" s="42"/>
      <c r="B304" s="23" t="s">
        <v>1</v>
      </c>
      <c r="C304" s="38"/>
      <c r="D304" s="38"/>
      <c r="E304" s="38"/>
      <c r="F304" s="38"/>
      <c r="G304" s="2"/>
      <c r="H304" s="32"/>
    </row>
    <row r="305" spans="1:8" ht="15.75">
      <c r="A305" s="42"/>
      <c r="B305" s="23" t="s">
        <v>2</v>
      </c>
      <c r="C305" s="38">
        <v>0</v>
      </c>
      <c r="D305" s="38">
        <v>0</v>
      </c>
      <c r="E305" s="38">
        <v>0</v>
      </c>
      <c r="F305" s="38">
        <v>0</v>
      </c>
      <c r="G305" s="14"/>
      <c r="H305" s="32"/>
    </row>
    <row r="306" spans="1:8" ht="15.75">
      <c r="A306" s="42"/>
      <c r="B306" s="23" t="s">
        <v>5</v>
      </c>
      <c r="C306" s="38">
        <v>0</v>
      </c>
      <c r="D306" s="38">
        <v>0</v>
      </c>
      <c r="E306" s="38">
        <v>0</v>
      </c>
      <c r="F306" s="38">
        <v>0</v>
      </c>
      <c r="G306" s="15"/>
      <c r="H306" s="32"/>
    </row>
    <row r="307" spans="1:8" ht="15.75">
      <c r="A307" s="42"/>
      <c r="B307" s="23" t="s">
        <v>3</v>
      </c>
      <c r="C307" s="38">
        <v>2796.88</v>
      </c>
      <c r="D307" s="38">
        <v>2811.33</v>
      </c>
      <c r="E307" s="38">
        <v>2745.35</v>
      </c>
      <c r="F307" s="38">
        <f>E307/D307*100</f>
        <v>97.65306812078269</v>
      </c>
      <c r="G307" s="15"/>
      <c r="H307" s="32"/>
    </row>
    <row r="308" spans="1:8" ht="15.75">
      <c r="A308" s="42"/>
      <c r="B308" s="23"/>
      <c r="C308" s="38"/>
      <c r="D308" s="38"/>
      <c r="E308" s="38"/>
      <c r="F308" s="38"/>
      <c r="G308" s="15"/>
      <c r="H308" s="32"/>
    </row>
    <row r="309" spans="1:8" ht="15.75">
      <c r="A309" s="42"/>
      <c r="B309" s="23" t="s">
        <v>33</v>
      </c>
      <c r="C309" s="38"/>
      <c r="D309" s="38"/>
      <c r="E309" s="38"/>
      <c r="F309" s="38"/>
      <c r="G309" s="15"/>
      <c r="H309" s="32"/>
    </row>
    <row r="310" spans="1:8" ht="15.75">
      <c r="A310" s="42"/>
      <c r="B310" s="23" t="s">
        <v>4</v>
      </c>
      <c r="C310" s="38">
        <v>0</v>
      </c>
      <c r="D310" s="38">
        <f>D314</f>
        <v>100</v>
      </c>
      <c r="E310" s="38">
        <f>E314</f>
        <v>87.52</v>
      </c>
      <c r="F310" s="38">
        <f>E310/D310*100</f>
        <v>87.52</v>
      </c>
      <c r="G310" s="15"/>
      <c r="H310" s="32"/>
    </row>
    <row r="311" spans="1:8" ht="15.75">
      <c r="A311" s="42"/>
      <c r="B311" s="23" t="s">
        <v>1</v>
      </c>
      <c r="C311" s="38"/>
      <c r="D311" s="38"/>
      <c r="E311" s="38"/>
      <c r="F311" s="38"/>
      <c r="G311" s="15"/>
      <c r="H311" s="32"/>
    </row>
    <row r="312" spans="1:8" ht="15.75">
      <c r="A312" s="42"/>
      <c r="B312" s="23" t="s">
        <v>2</v>
      </c>
      <c r="C312" s="38">
        <v>0</v>
      </c>
      <c r="D312" s="38">
        <v>0</v>
      </c>
      <c r="E312" s="38">
        <v>0</v>
      </c>
      <c r="F312" s="38">
        <v>0</v>
      </c>
      <c r="G312" s="15"/>
      <c r="H312" s="32"/>
    </row>
    <row r="313" spans="1:8" ht="15.75">
      <c r="A313" s="42"/>
      <c r="B313" s="23" t="s">
        <v>5</v>
      </c>
      <c r="C313" s="38">
        <v>0</v>
      </c>
      <c r="D313" s="38">
        <v>0</v>
      </c>
      <c r="E313" s="38">
        <v>0</v>
      </c>
      <c r="F313" s="38">
        <v>0</v>
      </c>
      <c r="G313" s="15"/>
      <c r="H313" s="32"/>
    </row>
    <row r="314" spans="1:8" ht="15.75">
      <c r="A314" s="42"/>
      <c r="B314" s="23" t="s">
        <v>3</v>
      </c>
      <c r="C314" s="38">
        <v>100</v>
      </c>
      <c r="D314" s="38">
        <v>100</v>
      </c>
      <c r="E314" s="38">
        <v>87.52</v>
      </c>
      <c r="F314" s="38">
        <v>0</v>
      </c>
      <c r="G314" s="15"/>
      <c r="H314" s="32"/>
    </row>
    <row r="315" spans="1:8" ht="15.75">
      <c r="A315" s="42"/>
      <c r="B315" s="23"/>
      <c r="C315" s="38"/>
      <c r="D315" s="38"/>
      <c r="E315" s="38"/>
      <c r="F315" s="38"/>
      <c r="G315" s="15"/>
      <c r="H315" s="32"/>
    </row>
    <row r="316" spans="1:8" ht="15.75">
      <c r="A316" s="28">
        <v>11</v>
      </c>
      <c r="B316" s="22" t="s">
        <v>34</v>
      </c>
      <c r="C316" s="38"/>
      <c r="D316" s="38"/>
      <c r="E316" s="38"/>
      <c r="F316" s="38"/>
      <c r="G316" s="15"/>
      <c r="H316" s="32"/>
    </row>
    <row r="317" spans="1:20" ht="15.75">
      <c r="A317" s="42"/>
      <c r="B317" s="22" t="s">
        <v>4</v>
      </c>
      <c r="C317" s="36">
        <f>C320+C321</f>
        <v>41784.64</v>
      </c>
      <c r="D317" s="36">
        <f>D320+D321</f>
        <v>42359.68</v>
      </c>
      <c r="E317" s="36">
        <f>E320+E321</f>
        <v>40173.16</v>
      </c>
      <c r="F317" s="36">
        <f>E317/D317*100</f>
        <v>94.83820463232962</v>
      </c>
      <c r="G317" s="15"/>
      <c r="H317" s="32"/>
      <c r="S317" s="32">
        <f>D317/D12*100</f>
        <v>2.7431868043895005</v>
      </c>
      <c r="T317" s="4">
        <f>D317/1626702.6*100</f>
        <v>2.6040211652701606</v>
      </c>
    </row>
    <row r="318" spans="1:8" ht="15.75">
      <c r="A318" s="42"/>
      <c r="B318" s="22" t="s">
        <v>1</v>
      </c>
      <c r="C318" s="36"/>
      <c r="D318" s="36"/>
      <c r="E318" s="36"/>
      <c r="F318" s="36"/>
      <c r="G318" s="15"/>
      <c r="H318" s="32"/>
    </row>
    <row r="319" spans="1:8" ht="15.75">
      <c r="A319" s="42"/>
      <c r="B319" s="22" t="s">
        <v>2</v>
      </c>
      <c r="C319" s="36">
        <v>0</v>
      </c>
      <c r="D319" s="36">
        <v>0</v>
      </c>
      <c r="E319" s="36">
        <v>0</v>
      </c>
      <c r="F319" s="36">
        <v>0</v>
      </c>
      <c r="G319" s="15"/>
      <c r="H319" s="32"/>
    </row>
    <row r="320" spans="1:8" ht="15.75">
      <c r="A320" s="42"/>
      <c r="B320" s="22" t="s">
        <v>5</v>
      </c>
      <c r="C320" s="36">
        <f aca="true" t="shared" si="3" ref="C320:E321">C328+C335</f>
        <v>0</v>
      </c>
      <c r="D320" s="36">
        <f t="shared" si="3"/>
        <v>214.73</v>
      </c>
      <c r="E320" s="36">
        <f t="shared" si="3"/>
        <v>214.73</v>
      </c>
      <c r="F320" s="36">
        <f>E320/D320*100</f>
        <v>100</v>
      </c>
      <c r="G320" s="15"/>
      <c r="H320" s="32"/>
    </row>
    <row r="321" spans="1:8" ht="15.75">
      <c r="A321" s="42"/>
      <c r="B321" s="22" t="s">
        <v>3</v>
      </c>
      <c r="C321" s="36">
        <f t="shared" si="3"/>
        <v>41784.64</v>
      </c>
      <c r="D321" s="36">
        <f t="shared" si="3"/>
        <v>42144.95</v>
      </c>
      <c r="E321" s="36">
        <f t="shared" si="3"/>
        <v>39958.43</v>
      </c>
      <c r="F321" s="36">
        <f>E321/D321*100</f>
        <v>94.81190510369571</v>
      </c>
      <c r="G321" s="15"/>
      <c r="H321" s="32">
        <f>D236/D12*100</f>
        <v>1.5817524995535817</v>
      </c>
    </row>
    <row r="322" spans="1:8" ht="15.75">
      <c r="A322" s="42"/>
      <c r="B322" s="22" t="s">
        <v>7</v>
      </c>
      <c r="C322" s="36">
        <v>0</v>
      </c>
      <c r="D322" s="36">
        <v>0</v>
      </c>
      <c r="E322" s="36">
        <v>0</v>
      </c>
      <c r="F322" s="36">
        <v>0</v>
      </c>
      <c r="G322" s="15"/>
      <c r="H322" s="32"/>
    </row>
    <row r="323" spans="1:8" ht="15.75">
      <c r="A323" s="42"/>
      <c r="B323" s="22"/>
      <c r="C323" s="36"/>
      <c r="D323" s="36"/>
      <c r="E323" s="36"/>
      <c r="F323" s="36"/>
      <c r="G323" s="15"/>
      <c r="H323" s="32"/>
    </row>
    <row r="324" spans="1:8" ht="47.25">
      <c r="A324" s="42"/>
      <c r="B324" s="23" t="s">
        <v>58</v>
      </c>
      <c r="C324" s="38"/>
      <c r="D324" s="38"/>
      <c r="E324" s="38"/>
      <c r="F324" s="38"/>
      <c r="G324" s="15"/>
      <c r="H324" s="32"/>
    </row>
    <row r="325" spans="1:8" ht="15.75">
      <c r="A325" s="42"/>
      <c r="B325" s="23" t="s">
        <v>4</v>
      </c>
      <c r="C325" s="38">
        <f>C329</f>
        <v>26866.52</v>
      </c>
      <c r="D325" s="38">
        <f>D329</f>
        <v>27088.15</v>
      </c>
      <c r="E325" s="38">
        <f>E329</f>
        <v>26220.67</v>
      </c>
      <c r="F325" s="38">
        <f>E325/D325*100</f>
        <v>96.79756646356431</v>
      </c>
      <c r="G325" s="15"/>
      <c r="H325" s="32"/>
    </row>
    <row r="326" spans="1:8" ht="15.75">
      <c r="A326" s="42"/>
      <c r="B326" s="23" t="s">
        <v>1</v>
      </c>
      <c r="C326" s="38"/>
      <c r="D326" s="38"/>
      <c r="E326" s="38"/>
      <c r="F326" s="38"/>
      <c r="G326" s="15"/>
      <c r="H326" s="32"/>
    </row>
    <row r="327" spans="1:8" ht="15.75">
      <c r="A327" s="42"/>
      <c r="B327" s="23" t="s">
        <v>2</v>
      </c>
      <c r="C327" s="38">
        <v>0</v>
      </c>
      <c r="D327" s="38">
        <v>0</v>
      </c>
      <c r="E327" s="38">
        <v>0</v>
      </c>
      <c r="F327" s="38">
        <v>0</v>
      </c>
      <c r="G327" s="15"/>
      <c r="H327" s="32"/>
    </row>
    <row r="328" spans="1:8" ht="15.75">
      <c r="A328" s="42"/>
      <c r="B328" s="23" t="s">
        <v>5</v>
      </c>
      <c r="C328" s="38">
        <v>0</v>
      </c>
      <c r="D328" s="38">
        <v>0</v>
      </c>
      <c r="E328" s="38">
        <v>0</v>
      </c>
      <c r="F328" s="38">
        <v>0</v>
      </c>
      <c r="G328" s="15"/>
      <c r="H328" s="32"/>
    </row>
    <row r="329" spans="1:8" ht="15.75">
      <c r="A329" s="42"/>
      <c r="B329" s="23" t="s">
        <v>3</v>
      </c>
      <c r="C329" s="38">
        <v>26866.52</v>
      </c>
      <c r="D329" s="38">
        <v>27088.15</v>
      </c>
      <c r="E329" s="38">
        <v>26220.67</v>
      </c>
      <c r="F329" s="38">
        <f>E329/D329*100</f>
        <v>96.79756646356431</v>
      </c>
      <c r="G329" s="15"/>
      <c r="H329" s="32"/>
    </row>
    <row r="330" spans="1:8" ht="15.75">
      <c r="A330" s="42"/>
      <c r="B330" s="23"/>
      <c r="C330" s="38"/>
      <c r="D330" s="38"/>
      <c r="E330" s="38"/>
      <c r="F330" s="38"/>
      <c r="G330" s="15"/>
      <c r="H330" s="32"/>
    </row>
    <row r="331" spans="1:8" ht="78.75">
      <c r="A331" s="42"/>
      <c r="B331" s="23" t="s">
        <v>36</v>
      </c>
      <c r="C331" s="38"/>
      <c r="D331" s="38"/>
      <c r="E331" s="38"/>
      <c r="F331" s="38"/>
      <c r="G331" s="15"/>
      <c r="H331" s="32"/>
    </row>
    <row r="332" spans="1:8" ht="15.75">
      <c r="A332" s="42"/>
      <c r="B332" s="23" t="s">
        <v>4</v>
      </c>
      <c r="C332" s="38">
        <f>C334+C335+C336</f>
        <v>14918.12</v>
      </c>
      <c r="D332" s="38">
        <f>D334+D335+D336</f>
        <v>15271.529999999999</v>
      </c>
      <c r="E332" s="38">
        <f>E334+E335+E336</f>
        <v>13952.49</v>
      </c>
      <c r="F332" s="38">
        <f>E332/D332*100</f>
        <v>91.36275147283868</v>
      </c>
      <c r="G332" s="15"/>
      <c r="H332" s="32"/>
    </row>
    <row r="333" spans="1:8" ht="15.75">
      <c r="A333" s="42"/>
      <c r="B333" s="23" t="s">
        <v>1</v>
      </c>
      <c r="C333" s="38"/>
      <c r="D333" s="38"/>
      <c r="E333" s="38"/>
      <c r="F333" s="38"/>
      <c r="G333" s="15"/>
      <c r="H333" s="32"/>
    </row>
    <row r="334" spans="1:8" ht="15.75">
      <c r="A334" s="42"/>
      <c r="B334" s="23" t="s">
        <v>2</v>
      </c>
      <c r="C334" s="38">
        <v>0</v>
      </c>
      <c r="D334" s="38">
        <v>0</v>
      </c>
      <c r="E334" s="38">
        <v>0</v>
      </c>
      <c r="F334" s="38">
        <v>0</v>
      </c>
      <c r="G334" s="14"/>
      <c r="H334" s="32"/>
    </row>
    <row r="335" spans="1:8" ht="15.75">
      <c r="A335" s="42"/>
      <c r="B335" s="23" t="s">
        <v>5</v>
      </c>
      <c r="C335" s="38">
        <v>0</v>
      </c>
      <c r="D335" s="38">
        <v>214.73</v>
      </c>
      <c r="E335" s="38">
        <v>214.73</v>
      </c>
      <c r="F335" s="38">
        <v>0</v>
      </c>
      <c r="G335" s="14"/>
      <c r="H335" s="32"/>
    </row>
    <row r="336" spans="1:8" ht="15.75">
      <c r="A336" s="42"/>
      <c r="B336" s="23" t="s">
        <v>3</v>
      </c>
      <c r="C336" s="38">
        <v>14918.12</v>
      </c>
      <c r="D336" s="38">
        <v>15056.8</v>
      </c>
      <c r="E336" s="38">
        <v>13737.76</v>
      </c>
      <c r="F336" s="38">
        <f>E336/D336*100</f>
        <v>91.23957281759736</v>
      </c>
      <c r="G336" s="15"/>
      <c r="H336" s="32"/>
    </row>
    <row r="337" spans="1:8" ht="15.75">
      <c r="A337" s="42"/>
      <c r="B337" s="22"/>
      <c r="C337" s="36"/>
      <c r="D337" s="36"/>
      <c r="E337" s="36"/>
      <c r="F337" s="36"/>
      <c r="G337" s="14"/>
      <c r="H337" s="32"/>
    </row>
    <row r="338" spans="1:8" ht="31.5">
      <c r="A338" s="28">
        <v>12</v>
      </c>
      <c r="B338" s="37" t="s">
        <v>39</v>
      </c>
      <c r="C338" s="36"/>
      <c r="D338" s="36"/>
      <c r="E338" s="36"/>
      <c r="F338" s="36"/>
      <c r="G338" s="14"/>
      <c r="H338" s="32"/>
    </row>
    <row r="339" spans="1:20" ht="15.75">
      <c r="A339" s="42"/>
      <c r="B339" s="37" t="s">
        <v>4</v>
      </c>
      <c r="C339" s="36">
        <f>C341+C342+C343+C344</f>
        <v>1257.26</v>
      </c>
      <c r="D339" s="36">
        <f>D341+D342+D343+D344</f>
        <v>1216.7</v>
      </c>
      <c r="E339" s="36">
        <f>E341+E342+E343+E344</f>
        <v>1068.23</v>
      </c>
      <c r="F339" s="36">
        <f>E339/D339*100</f>
        <v>87.79732062135284</v>
      </c>
      <c r="G339" s="14"/>
      <c r="H339" s="32"/>
      <c r="T339" s="4">
        <f>D339/1626702.6*100</f>
        <v>0.07479547890315046</v>
      </c>
    </row>
    <row r="340" spans="1:8" ht="15.75">
      <c r="A340" s="42"/>
      <c r="B340" s="75" t="s">
        <v>1</v>
      </c>
      <c r="C340" s="36"/>
      <c r="D340" s="36"/>
      <c r="E340" s="36"/>
      <c r="F340" s="36"/>
      <c r="G340" s="14"/>
      <c r="H340" s="32"/>
    </row>
    <row r="341" spans="1:8" ht="15.75" customHeight="1">
      <c r="A341" s="42"/>
      <c r="B341" s="75" t="s">
        <v>2</v>
      </c>
      <c r="C341" s="36">
        <f>C349+C363+C370</f>
        <v>0</v>
      </c>
      <c r="D341" s="36">
        <f>D349+D363+D370</f>
        <v>0</v>
      </c>
      <c r="E341" s="36">
        <f>E349+E363+E370</f>
        <v>0</v>
      </c>
      <c r="F341" s="36">
        <f>F349+F363+F370</f>
        <v>0</v>
      </c>
      <c r="G341" s="14"/>
      <c r="H341" s="32"/>
    </row>
    <row r="342" spans="1:8" ht="15.75">
      <c r="A342" s="42"/>
      <c r="B342" s="75" t="s">
        <v>5</v>
      </c>
      <c r="C342" s="36">
        <f aca="true" t="shared" si="4" ref="C342:E343">C350+C364+C371+C357</f>
        <v>100</v>
      </c>
      <c r="D342" s="36">
        <f t="shared" si="4"/>
        <v>100</v>
      </c>
      <c r="E342" s="36">
        <f t="shared" si="4"/>
        <v>93.4</v>
      </c>
      <c r="F342" s="36">
        <f>E342/D342*100</f>
        <v>93.4</v>
      </c>
      <c r="G342" s="14"/>
      <c r="H342" s="32"/>
    </row>
    <row r="343" spans="1:8" ht="15.75">
      <c r="A343" s="42"/>
      <c r="B343" s="75" t="s">
        <v>3</v>
      </c>
      <c r="C343" s="36">
        <f t="shared" si="4"/>
        <v>1007.26</v>
      </c>
      <c r="D343" s="36">
        <f t="shared" si="4"/>
        <v>1057.26</v>
      </c>
      <c r="E343" s="36">
        <f t="shared" si="4"/>
        <v>915.3900000000001</v>
      </c>
      <c r="F343" s="36">
        <f>E343/D343*100</f>
        <v>86.58135179615233</v>
      </c>
      <c r="G343" s="14"/>
      <c r="H343" s="32"/>
    </row>
    <row r="344" spans="1:8" ht="15.75">
      <c r="A344" s="42"/>
      <c r="B344" s="75" t="s">
        <v>44</v>
      </c>
      <c r="C344" s="36">
        <f>C373</f>
        <v>150</v>
      </c>
      <c r="D344" s="36">
        <f>D373</f>
        <v>59.44</v>
      </c>
      <c r="E344" s="36">
        <f>E373</f>
        <v>59.44</v>
      </c>
      <c r="F344" s="36">
        <f>E344/D344*100</f>
        <v>100</v>
      </c>
      <c r="G344" s="14"/>
      <c r="H344" s="32"/>
    </row>
    <row r="345" spans="1:8" ht="15.75">
      <c r="A345" s="42"/>
      <c r="B345" s="75"/>
      <c r="C345" s="36"/>
      <c r="D345" s="36"/>
      <c r="E345" s="36"/>
      <c r="F345" s="36"/>
      <c r="G345" s="14"/>
      <c r="H345" s="32"/>
    </row>
    <row r="346" spans="1:8" ht="31.5">
      <c r="A346" s="42"/>
      <c r="B346" s="23" t="s">
        <v>59</v>
      </c>
      <c r="C346" s="38"/>
      <c r="D346" s="38"/>
      <c r="E346" s="38"/>
      <c r="F346" s="38"/>
      <c r="G346" s="14"/>
      <c r="H346" s="32"/>
    </row>
    <row r="347" spans="1:8" ht="15.75">
      <c r="A347" s="42"/>
      <c r="B347" s="23" t="s">
        <v>4</v>
      </c>
      <c r="C347" s="38">
        <f>C351</f>
        <v>447</v>
      </c>
      <c r="D347" s="38">
        <f>D351</f>
        <v>447</v>
      </c>
      <c r="E347" s="38">
        <f>E351</f>
        <v>415.17</v>
      </c>
      <c r="F347" s="38">
        <f>E347/D347*100</f>
        <v>92.87919463087249</v>
      </c>
      <c r="G347" s="14"/>
      <c r="H347" s="32"/>
    </row>
    <row r="348" spans="1:8" ht="15.75">
      <c r="A348" s="42"/>
      <c r="B348" s="23" t="s">
        <v>1</v>
      </c>
      <c r="C348" s="38"/>
      <c r="D348" s="38"/>
      <c r="E348" s="38"/>
      <c r="F348" s="38"/>
      <c r="G348" s="14"/>
      <c r="H348" s="32"/>
    </row>
    <row r="349" spans="1:8" ht="15.75">
      <c r="A349" s="42"/>
      <c r="B349" s="23" t="s">
        <v>2</v>
      </c>
      <c r="C349" s="38">
        <v>0</v>
      </c>
      <c r="D349" s="38">
        <v>0</v>
      </c>
      <c r="E349" s="38">
        <v>0</v>
      </c>
      <c r="F349" s="38">
        <v>0</v>
      </c>
      <c r="G349" s="14"/>
      <c r="H349" s="32"/>
    </row>
    <row r="350" spans="1:8" ht="15.75">
      <c r="A350" s="42"/>
      <c r="B350" s="23" t="s">
        <v>5</v>
      </c>
      <c r="C350" s="38">
        <v>0</v>
      </c>
      <c r="D350" s="38">
        <v>0</v>
      </c>
      <c r="E350" s="38">
        <v>0</v>
      </c>
      <c r="F350" s="38">
        <v>0</v>
      </c>
      <c r="G350" s="14"/>
      <c r="H350" s="32"/>
    </row>
    <row r="351" spans="1:8" ht="15.75">
      <c r="A351" s="42"/>
      <c r="B351" s="23" t="s">
        <v>3</v>
      </c>
      <c r="C351" s="38">
        <v>447</v>
      </c>
      <c r="D351" s="38">
        <v>447</v>
      </c>
      <c r="E351" s="38">
        <v>415.17</v>
      </c>
      <c r="F351" s="38">
        <f>E351/D351*100</f>
        <v>92.87919463087249</v>
      </c>
      <c r="G351" s="14"/>
      <c r="H351" s="32"/>
    </row>
    <row r="352" spans="1:8" ht="15.75">
      <c r="A352" s="42"/>
      <c r="B352" s="23"/>
      <c r="C352" s="38"/>
      <c r="D352" s="38"/>
      <c r="E352" s="38"/>
      <c r="F352" s="38"/>
      <c r="G352" s="14"/>
      <c r="H352" s="32"/>
    </row>
    <row r="353" spans="1:8" ht="31.5">
      <c r="A353" s="42"/>
      <c r="B353" s="23" t="s">
        <v>60</v>
      </c>
      <c r="C353" s="38"/>
      <c r="D353" s="38"/>
      <c r="E353" s="38"/>
      <c r="F353" s="38"/>
      <c r="G353" s="14"/>
      <c r="H353" s="32"/>
    </row>
    <row r="354" spans="1:8" ht="15.75">
      <c r="A354" s="42"/>
      <c r="B354" s="23" t="s">
        <v>4</v>
      </c>
      <c r="C354" s="38">
        <f>SUM(C356:C358)</f>
        <v>100</v>
      </c>
      <c r="D354" s="38">
        <f>SUM(D356:D358)</f>
        <v>100</v>
      </c>
      <c r="E354" s="38">
        <f>SUM(E356:E358)</f>
        <v>100</v>
      </c>
      <c r="F354" s="38">
        <v>94.56368703847372</v>
      </c>
      <c r="G354" s="14"/>
      <c r="H354" s="32"/>
    </row>
    <row r="355" spans="1:8" ht="15.75">
      <c r="A355" s="42"/>
      <c r="B355" s="23" t="s">
        <v>1</v>
      </c>
      <c r="C355" s="38"/>
      <c r="D355" s="38"/>
      <c r="E355" s="38"/>
      <c r="F355" s="38"/>
      <c r="G355" s="14"/>
      <c r="H355" s="32"/>
    </row>
    <row r="356" spans="1:8" ht="15.75">
      <c r="A356" s="42"/>
      <c r="B356" s="23" t="s">
        <v>2</v>
      </c>
      <c r="C356" s="38">
        <v>0</v>
      </c>
      <c r="D356" s="38">
        <v>0</v>
      </c>
      <c r="E356" s="38">
        <v>0</v>
      </c>
      <c r="F356" s="38">
        <v>0</v>
      </c>
      <c r="G356" s="14"/>
      <c r="H356" s="32"/>
    </row>
    <row r="357" spans="1:8" ht="15.75">
      <c r="A357" s="42"/>
      <c r="B357" s="23" t="s">
        <v>5</v>
      </c>
      <c r="C357" s="38">
        <v>0</v>
      </c>
      <c r="D357" s="38">
        <v>0</v>
      </c>
      <c r="E357" s="38">
        <v>0</v>
      </c>
      <c r="F357" s="38">
        <v>0</v>
      </c>
      <c r="G357" s="14"/>
      <c r="H357" s="32"/>
    </row>
    <row r="358" spans="1:8" ht="15.75">
      <c r="A358" s="42"/>
      <c r="B358" s="23" t="s">
        <v>3</v>
      </c>
      <c r="C358" s="38">
        <v>100</v>
      </c>
      <c r="D358" s="38">
        <v>100</v>
      </c>
      <c r="E358" s="38">
        <v>100</v>
      </c>
      <c r="F358" s="38">
        <v>94.56368703847372</v>
      </c>
      <c r="G358" s="14"/>
      <c r="H358" s="32"/>
    </row>
    <row r="359" spans="1:8" ht="15.75">
      <c r="A359" s="42"/>
      <c r="B359" s="23"/>
      <c r="C359" s="38"/>
      <c r="D359" s="38"/>
      <c r="E359" s="38"/>
      <c r="F359" s="38"/>
      <c r="G359" s="14"/>
      <c r="H359" s="32"/>
    </row>
    <row r="360" spans="1:8" ht="47.25">
      <c r="A360" s="42"/>
      <c r="B360" s="23" t="s">
        <v>37</v>
      </c>
      <c r="C360" s="38"/>
      <c r="D360" s="38"/>
      <c r="E360" s="38"/>
      <c r="F360" s="38"/>
      <c r="G360" s="14"/>
      <c r="H360" s="32"/>
    </row>
    <row r="361" spans="1:8" ht="15.75">
      <c r="A361" s="42"/>
      <c r="B361" s="23" t="s">
        <v>4</v>
      </c>
      <c r="C361" s="38">
        <f>SUM(C363:C365)</f>
        <v>340.26</v>
      </c>
      <c r="D361" s="38">
        <f>SUM(D363:D365)</f>
        <v>340.26</v>
      </c>
      <c r="E361" s="38">
        <f>SUM(E363:E365)</f>
        <v>331.65</v>
      </c>
      <c r="F361" s="38">
        <f>E361/D361*100</f>
        <v>97.46958208428849</v>
      </c>
      <c r="G361" s="14"/>
      <c r="H361" s="32"/>
    </row>
    <row r="362" spans="1:8" ht="15.75">
      <c r="A362" s="42"/>
      <c r="B362" s="23" t="s">
        <v>1</v>
      </c>
      <c r="C362" s="38"/>
      <c r="D362" s="38"/>
      <c r="E362" s="38"/>
      <c r="F362" s="38"/>
      <c r="G362" s="14"/>
      <c r="H362" s="32"/>
    </row>
    <row r="363" spans="1:8" ht="15.75">
      <c r="A363" s="42"/>
      <c r="B363" s="23" t="s">
        <v>2</v>
      </c>
      <c r="C363" s="38">
        <v>0</v>
      </c>
      <c r="D363" s="38">
        <v>0</v>
      </c>
      <c r="E363" s="38">
        <v>0</v>
      </c>
      <c r="F363" s="38">
        <v>0</v>
      </c>
      <c r="G363" s="14"/>
      <c r="H363" s="32"/>
    </row>
    <row r="364" spans="1:8" ht="15.75">
      <c r="A364" s="42"/>
      <c r="B364" s="23" t="s">
        <v>5</v>
      </c>
      <c r="C364" s="38">
        <v>100</v>
      </c>
      <c r="D364" s="38">
        <v>100</v>
      </c>
      <c r="E364" s="38">
        <v>93.4</v>
      </c>
      <c r="F364" s="38">
        <f>E364/D364*100</f>
        <v>93.4</v>
      </c>
      <c r="G364" s="14"/>
      <c r="H364" s="32"/>
    </row>
    <row r="365" spans="1:8" ht="15.75">
      <c r="A365" s="42"/>
      <c r="B365" s="23" t="s">
        <v>3</v>
      </c>
      <c r="C365" s="38">
        <v>240.26</v>
      </c>
      <c r="D365" s="38">
        <v>240.26</v>
      </c>
      <c r="E365" s="38">
        <v>238.25</v>
      </c>
      <c r="F365" s="38">
        <f>E365/D365*100</f>
        <v>99.16340630983102</v>
      </c>
      <c r="G365" s="14"/>
      <c r="H365" s="32"/>
    </row>
    <row r="366" spans="1:8" ht="15.75">
      <c r="A366" s="42"/>
      <c r="B366" s="23"/>
      <c r="C366" s="38"/>
      <c r="D366" s="38"/>
      <c r="E366" s="38"/>
      <c r="F366" s="38"/>
      <c r="G366" s="14"/>
      <c r="H366" s="32"/>
    </row>
    <row r="367" spans="1:8" ht="63">
      <c r="A367" s="42"/>
      <c r="B367" s="23" t="s">
        <v>38</v>
      </c>
      <c r="C367" s="38"/>
      <c r="D367" s="38"/>
      <c r="E367" s="38"/>
      <c r="F367" s="38"/>
      <c r="G367" s="14"/>
      <c r="H367" s="32"/>
    </row>
    <row r="368" spans="1:8" ht="15.75">
      <c r="A368" s="42"/>
      <c r="B368" s="23" t="s">
        <v>4</v>
      </c>
      <c r="C368" s="38">
        <f>C372+C373</f>
        <v>370</v>
      </c>
      <c r="D368" s="38">
        <f>D372+D373</f>
        <v>329.44</v>
      </c>
      <c r="E368" s="38">
        <f>E373+E372</f>
        <v>221.41</v>
      </c>
      <c r="F368" s="38">
        <f>E368/D368*100</f>
        <v>67.20798931520156</v>
      </c>
      <c r="G368" s="14"/>
      <c r="H368" s="32"/>
    </row>
    <row r="369" spans="1:8" ht="15.75">
      <c r="A369" s="42"/>
      <c r="B369" s="23" t="s">
        <v>1</v>
      </c>
      <c r="C369" s="38"/>
      <c r="D369" s="38"/>
      <c r="E369" s="38"/>
      <c r="F369" s="38"/>
      <c r="G369" s="14"/>
      <c r="H369" s="32"/>
    </row>
    <row r="370" spans="1:8" ht="15.75">
      <c r="A370" s="42"/>
      <c r="B370" s="23" t="s">
        <v>2</v>
      </c>
      <c r="C370" s="38">
        <v>0</v>
      </c>
      <c r="D370" s="38">
        <v>0</v>
      </c>
      <c r="E370" s="38">
        <v>0</v>
      </c>
      <c r="F370" s="38">
        <v>0</v>
      </c>
      <c r="G370" s="15"/>
      <c r="H370" s="32"/>
    </row>
    <row r="371" spans="1:8" ht="15.75">
      <c r="A371" s="42"/>
      <c r="B371" s="23" t="s">
        <v>5</v>
      </c>
      <c r="C371" s="38">
        <v>0</v>
      </c>
      <c r="D371" s="38">
        <v>0</v>
      </c>
      <c r="E371" s="38">
        <v>0</v>
      </c>
      <c r="F371" s="38">
        <v>0</v>
      </c>
      <c r="G371" s="14"/>
      <c r="H371" s="32"/>
    </row>
    <row r="372" spans="1:8" ht="15.75">
      <c r="A372" s="42"/>
      <c r="B372" s="23" t="s">
        <v>3</v>
      </c>
      <c r="C372" s="38">
        <v>220</v>
      </c>
      <c r="D372" s="38">
        <v>270</v>
      </c>
      <c r="E372" s="38">
        <v>161.97</v>
      </c>
      <c r="F372" s="38">
        <f>E372/D372*100</f>
        <v>59.988888888888894</v>
      </c>
      <c r="G372" s="14"/>
      <c r="H372" s="32"/>
    </row>
    <row r="373" spans="1:8" ht="15.75">
      <c r="A373" s="42"/>
      <c r="B373" s="75" t="s">
        <v>44</v>
      </c>
      <c r="C373" s="38">
        <v>150</v>
      </c>
      <c r="D373" s="38">
        <v>59.44</v>
      </c>
      <c r="E373" s="38">
        <v>59.44</v>
      </c>
      <c r="F373" s="38">
        <f>E373/D373*100</f>
        <v>100</v>
      </c>
      <c r="G373" s="14"/>
      <c r="H373" s="32"/>
    </row>
    <row r="374" spans="1:8" ht="15.75">
      <c r="A374" s="42"/>
      <c r="B374" s="22"/>
      <c r="C374" s="36"/>
      <c r="D374" s="36"/>
      <c r="E374" s="36"/>
      <c r="F374" s="36"/>
      <c r="G374" s="14"/>
      <c r="H374" s="32"/>
    </row>
    <row r="375" spans="1:8" ht="31.5">
      <c r="A375" s="28">
        <v>13</v>
      </c>
      <c r="B375" s="37" t="s">
        <v>61</v>
      </c>
      <c r="C375" s="36"/>
      <c r="D375" s="36"/>
      <c r="E375" s="36"/>
      <c r="F375" s="36"/>
      <c r="G375" s="14"/>
      <c r="H375" s="32"/>
    </row>
    <row r="376" spans="1:20" ht="15.75">
      <c r="A376" s="42"/>
      <c r="B376" s="75" t="s">
        <v>4</v>
      </c>
      <c r="C376" s="36">
        <f>C380+C379+C378</f>
        <v>0</v>
      </c>
      <c r="D376" s="36">
        <f>D380+D379+D378</f>
        <v>1953.23</v>
      </c>
      <c r="E376" s="36">
        <f>E380+E379+E378</f>
        <v>1649.32</v>
      </c>
      <c r="F376" s="36">
        <f>E376/D376*100</f>
        <v>84.44064447095325</v>
      </c>
      <c r="G376" s="14"/>
      <c r="H376" s="32"/>
      <c r="T376" s="4">
        <f>D376/1626702.6*100</f>
        <v>0.12007296232267656</v>
      </c>
    </row>
    <row r="377" spans="1:8" ht="15.75">
      <c r="A377" s="42"/>
      <c r="B377" s="75" t="s">
        <v>1</v>
      </c>
      <c r="C377" s="36"/>
      <c r="D377" s="36"/>
      <c r="E377" s="36"/>
      <c r="F377" s="36"/>
      <c r="G377" s="15"/>
      <c r="H377" s="32"/>
    </row>
    <row r="378" spans="1:8" ht="15.75">
      <c r="A378" s="42"/>
      <c r="B378" s="75" t="s">
        <v>2</v>
      </c>
      <c r="C378" s="36">
        <v>0</v>
      </c>
      <c r="D378" s="36">
        <v>0</v>
      </c>
      <c r="E378" s="36">
        <v>0</v>
      </c>
      <c r="F378" s="36">
        <v>0</v>
      </c>
      <c r="G378" s="14"/>
      <c r="H378" s="32"/>
    </row>
    <row r="379" spans="1:8" ht="15.75">
      <c r="A379" s="42"/>
      <c r="B379" s="75" t="s">
        <v>5</v>
      </c>
      <c r="C379" s="36">
        <v>0</v>
      </c>
      <c r="D379" s="36">
        <v>1855.57</v>
      </c>
      <c r="E379" s="36">
        <v>1566.85</v>
      </c>
      <c r="F379" s="36">
        <f>E379/D379*100</f>
        <v>84.44036064389918</v>
      </c>
      <c r="G379" s="14"/>
      <c r="H379" s="32"/>
    </row>
    <row r="380" spans="1:8" ht="15.75">
      <c r="A380" s="42"/>
      <c r="B380" s="75" t="s">
        <v>3</v>
      </c>
      <c r="C380" s="36">
        <v>0</v>
      </c>
      <c r="D380" s="36">
        <v>97.66</v>
      </c>
      <c r="E380" s="36">
        <v>82.47</v>
      </c>
      <c r="F380" s="36">
        <f>E380/D380*100</f>
        <v>84.44603727216875</v>
      </c>
      <c r="G380" s="14"/>
      <c r="H380" s="32"/>
    </row>
    <row r="381" spans="1:8" ht="15.75">
      <c r="A381" s="42"/>
      <c r="B381" s="75"/>
      <c r="C381" s="36"/>
      <c r="D381" s="36"/>
      <c r="E381" s="36"/>
      <c r="F381" s="36"/>
      <c r="G381" s="14"/>
      <c r="H381" s="32"/>
    </row>
    <row r="382" spans="1:8" ht="48" customHeight="1">
      <c r="A382" s="42">
        <v>14</v>
      </c>
      <c r="B382" s="37" t="s">
        <v>65</v>
      </c>
      <c r="C382" s="36"/>
      <c r="D382" s="36"/>
      <c r="E382" s="36"/>
      <c r="F382" s="36"/>
      <c r="G382" s="14"/>
      <c r="H382" s="32"/>
    </row>
    <row r="383" spans="1:20" s="32" customFormat="1" ht="15.75">
      <c r="A383" s="42"/>
      <c r="B383" s="37" t="s">
        <v>4</v>
      </c>
      <c r="C383" s="36">
        <f>SUM(C385:C388)</f>
        <v>69795.73000000001</v>
      </c>
      <c r="D383" s="36">
        <f>SUM(D385:D388)</f>
        <v>167279.46</v>
      </c>
      <c r="E383" s="36">
        <f>SUM(E385:E388)</f>
        <v>163768.19</v>
      </c>
      <c r="F383" s="36">
        <f>E383/D383*100</f>
        <v>97.90095568218598</v>
      </c>
      <c r="G383" s="14"/>
      <c r="T383" s="4">
        <f>D383/1626702.6*100</f>
        <v>10.283346199852387</v>
      </c>
    </row>
    <row r="384" spans="1:7" s="32" customFormat="1" ht="15.75">
      <c r="A384" s="42"/>
      <c r="B384" s="37" t="s">
        <v>1</v>
      </c>
      <c r="C384" s="36"/>
      <c r="D384" s="36"/>
      <c r="E384" s="36"/>
      <c r="F384" s="36"/>
      <c r="G384" s="14"/>
    </row>
    <row r="385" spans="1:7" s="32" customFormat="1" ht="15.75">
      <c r="A385" s="42"/>
      <c r="B385" s="37" t="s">
        <v>2</v>
      </c>
      <c r="C385" s="36">
        <v>0</v>
      </c>
      <c r="D385" s="36">
        <v>0</v>
      </c>
      <c r="E385" s="36">
        <v>0</v>
      </c>
      <c r="F385" s="36">
        <v>0</v>
      </c>
      <c r="G385" s="14"/>
    </row>
    <row r="386" spans="1:7" s="32" customFormat="1" ht="15.75">
      <c r="A386" s="42"/>
      <c r="B386" s="37" t="s">
        <v>5</v>
      </c>
      <c r="C386" s="36">
        <f aca="true" t="shared" si="5" ref="C386:E387">C394+C401+C408</f>
        <v>8625.86</v>
      </c>
      <c r="D386" s="36">
        <f t="shared" si="5"/>
        <v>91249.18</v>
      </c>
      <c r="E386" s="36">
        <f t="shared" si="5"/>
        <v>89355.69</v>
      </c>
      <c r="F386" s="36">
        <f>E386/D386*100</f>
        <v>97.9249238184935</v>
      </c>
      <c r="G386" s="14"/>
    </row>
    <row r="387" spans="1:7" s="32" customFormat="1" ht="15.75">
      <c r="A387" s="42"/>
      <c r="B387" s="37" t="s">
        <v>3</v>
      </c>
      <c r="C387" s="36">
        <f t="shared" si="5"/>
        <v>59270.57000000001</v>
      </c>
      <c r="D387" s="36">
        <f t="shared" si="5"/>
        <v>72947.54000000001</v>
      </c>
      <c r="E387" s="36">
        <f t="shared" si="5"/>
        <v>71358.43</v>
      </c>
      <c r="F387" s="36">
        <f>E387/D387*100</f>
        <v>97.82157150193137</v>
      </c>
      <c r="G387" s="14"/>
    </row>
    <row r="388" spans="1:7" s="32" customFormat="1" ht="15.75">
      <c r="A388" s="42"/>
      <c r="B388" s="37" t="s">
        <v>44</v>
      </c>
      <c r="C388" s="36">
        <f>C410</f>
        <v>1899.3</v>
      </c>
      <c r="D388" s="36">
        <f>D410</f>
        <v>3082.74</v>
      </c>
      <c r="E388" s="36">
        <f>E410</f>
        <v>3054.07</v>
      </c>
      <c r="F388" s="36">
        <f>E388/D388*100</f>
        <v>99.06998319676651</v>
      </c>
      <c r="G388" s="14"/>
    </row>
    <row r="389" spans="1:7" s="32" customFormat="1" ht="15.75">
      <c r="A389" s="42"/>
      <c r="B389" s="37"/>
      <c r="C389" s="36"/>
      <c r="D389" s="36"/>
      <c r="E389" s="36"/>
      <c r="F389" s="36"/>
      <c r="G389" s="14"/>
    </row>
    <row r="390" spans="1:8" ht="31.5">
      <c r="A390" s="42"/>
      <c r="B390" s="23" t="s">
        <v>62</v>
      </c>
      <c r="C390" s="38"/>
      <c r="D390" s="38"/>
      <c r="E390" s="38"/>
      <c r="F390" s="36"/>
      <c r="G390" s="14"/>
      <c r="H390" s="32"/>
    </row>
    <row r="391" spans="1:8" ht="15.75">
      <c r="A391" s="42"/>
      <c r="B391" s="23" t="s">
        <v>4</v>
      </c>
      <c r="C391" s="38">
        <f>SUM(C393:C395)</f>
        <v>121.28</v>
      </c>
      <c r="D391" s="38">
        <f>SUM(D393:D395)</f>
        <v>121.28</v>
      </c>
      <c r="E391" s="38">
        <f>SUM(E393:E395)</f>
        <v>107.5</v>
      </c>
      <c r="F391" s="36">
        <f>E391/D391*100</f>
        <v>88.63786279683377</v>
      </c>
      <c r="G391" s="14"/>
      <c r="H391" s="32"/>
    </row>
    <row r="392" spans="1:8" ht="15.75">
      <c r="A392" s="42"/>
      <c r="B392" s="23" t="s">
        <v>1</v>
      </c>
      <c r="C392" s="38"/>
      <c r="D392" s="38"/>
      <c r="E392" s="38"/>
      <c r="F392" s="36"/>
      <c r="G392" s="15"/>
      <c r="H392" s="32">
        <f>D317/D12*100</f>
        <v>2.7431868043895005</v>
      </c>
    </row>
    <row r="393" spans="1:8" ht="15.75">
      <c r="A393" s="42"/>
      <c r="B393" s="23" t="s">
        <v>2</v>
      </c>
      <c r="C393" s="38">
        <v>0</v>
      </c>
      <c r="D393" s="38">
        <v>0</v>
      </c>
      <c r="E393" s="38">
        <v>0</v>
      </c>
      <c r="F393" s="36">
        <v>0</v>
      </c>
      <c r="G393" s="14"/>
      <c r="H393" s="32"/>
    </row>
    <row r="394" spans="1:8" ht="15.75">
      <c r="A394" s="42"/>
      <c r="B394" s="23" t="s">
        <v>5</v>
      </c>
      <c r="C394" s="38">
        <v>121.28</v>
      </c>
      <c r="D394" s="38">
        <v>121.28</v>
      </c>
      <c r="E394" s="38">
        <v>107.5</v>
      </c>
      <c r="F394" s="36">
        <f>E394/D394*100</f>
        <v>88.63786279683377</v>
      </c>
      <c r="G394" s="14"/>
      <c r="H394" s="32"/>
    </row>
    <row r="395" spans="1:8" ht="15.75">
      <c r="A395" s="42"/>
      <c r="B395" s="23" t="s">
        <v>3</v>
      </c>
      <c r="C395" s="38">
        <v>0</v>
      </c>
      <c r="D395" s="38">
        <v>0</v>
      </c>
      <c r="E395" s="38">
        <v>0</v>
      </c>
      <c r="F395" s="36">
        <v>0</v>
      </c>
      <c r="G395" s="14"/>
      <c r="H395" s="32"/>
    </row>
    <row r="396" spans="1:8" ht="15.75">
      <c r="A396" s="42"/>
      <c r="B396" s="23"/>
      <c r="C396" s="38"/>
      <c r="D396" s="38"/>
      <c r="E396" s="38"/>
      <c r="F396" s="36"/>
      <c r="G396" s="14"/>
      <c r="H396" s="32"/>
    </row>
    <row r="397" spans="1:8" ht="31.5">
      <c r="A397" s="42"/>
      <c r="B397" s="23" t="s">
        <v>45</v>
      </c>
      <c r="C397" s="38"/>
      <c r="D397" s="38"/>
      <c r="E397" s="38"/>
      <c r="F397" s="36"/>
      <c r="G397" s="14"/>
      <c r="H397" s="32"/>
    </row>
    <row r="398" spans="1:19" ht="15.75">
      <c r="A398" s="42"/>
      <c r="B398" s="23" t="s">
        <v>4</v>
      </c>
      <c r="C398" s="38">
        <f>SUM(C400:C402)</f>
        <v>21216.81</v>
      </c>
      <c r="D398" s="38">
        <f>SUM(D400:D402)</f>
        <v>115603.73</v>
      </c>
      <c r="E398" s="38">
        <f>SUM(E400:E402)</f>
        <v>113586.53</v>
      </c>
      <c r="F398" s="36">
        <f>E398/D398*100</f>
        <v>98.25507360359393</v>
      </c>
      <c r="G398" s="14"/>
      <c r="H398" s="32"/>
      <c r="S398" s="32">
        <f>E398/E12*100</f>
        <v>7.463260176212174</v>
      </c>
    </row>
    <row r="399" spans="1:8" ht="15.75">
      <c r="A399" s="42"/>
      <c r="B399" s="23" t="s">
        <v>1</v>
      </c>
      <c r="C399" s="38"/>
      <c r="D399" s="38"/>
      <c r="E399" s="38"/>
      <c r="F399" s="36"/>
      <c r="G399" s="14"/>
      <c r="H399" s="32"/>
    </row>
    <row r="400" spans="1:8" ht="15.75">
      <c r="A400" s="42"/>
      <c r="B400" s="23" t="s">
        <v>2</v>
      </c>
      <c r="C400" s="38">
        <v>0</v>
      </c>
      <c r="D400" s="38">
        <v>0</v>
      </c>
      <c r="E400" s="38">
        <v>0</v>
      </c>
      <c r="F400" s="36">
        <v>0</v>
      </c>
      <c r="G400" s="14"/>
      <c r="H400" s="32"/>
    </row>
    <row r="401" spans="1:8" ht="15.75">
      <c r="A401" s="42"/>
      <c r="B401" s="23" t="s">
        <v>5</v>
      </c>
      <c r="C401" s="38">
        <v>0</v>
      </c>
      <c r="D401" s="38">
        <v>79017.18</v>
      </c>
      <c r="E401" s="38">
        <v>77601.19</v>
      </c>
      <c r="F401" s="36">
        <f>E401/D401*100</f>
        <v>98.20799729881529</v>
      </c>
      <c r="G401" s="14"/>
      <c r="H401" s="32"/>
    </row>
    <row r="402" spans="1:8" ht="15.75">
      <c r="A402" s="42"/>
      <c r="B402" s="23" t="s">
        <v>3</v>
      </c>
      <c r="C402" s="38">
        <v>21216.81</v>
      </c>
      <c r="D402" s="38">
        <v>36586.55</v>
      </c>
      <c r="E402" s="38">
        <v>35985.34</v>
      </c>
      <c r="F402" s="36">
        <f>E402/D402*100</f>
        <v>98.35674585332586</v>
      </c>
      <c r="G402" s="14"/>
      <c r="H402" s="32"/>
    </row>
    <row r="403" spans="1:8" ht="15.75">
      <c r="A403" s="42"/>
      <c r="B403" s="23"/>
      <c r="C403" s="38"/>
      <c r="D403" s="38"/>
      <c r="E403" s="38"/>
      <c r="F403" s="36"/>
      <c r="G403" s="14"/>
      <c r="H403" s="32"/>
    </row>
    <row r="404" spans="1:8" ht="31.5">
      <c r="A404" s="42"/>
      <c r="B404" s="23" t="s">
        <v>67</v>
      </c>
      <c r="C404" s="38"/>
      <c r="D404" s="38"/>
      <c r="E404" s="38"/>
      <c r="F404" s="36"/>
      <c r="G404" s="14"/>
      <c r="H404" s="32"/>
    </row>
    <row r="405" spans="1:8" ht="15.75">
      <c r="A405" s="42"/>
      <c r="B405" s="23" t="s">
        <v>4</v>
      </c>
      <c r="C405" s="38">
        <f>SUM(C407:C410)</f>
        <v>48457.64000000001</v>
      </c>
      <c r="D405" s="38">
        <f>SUM(D407:D410)</f>
        <v>51554.45</v>
      </c>
      <c r="E405" s="38">
        <f>SUM(E407:E410)</f>
        <v>50074.159999999996</v>
      </c>
      <c r="F405" s="36">
        <f>E405/D405*100</f>
        <v>97.12868627247502</v>
      </c>
      <c r="G405" s="14"/>
      <c r="H405" s="32"/>
    </row>
    <row r="406" spans="1:8" ht="15.75">
      <c r="A406" s="42"/>
      <c r="B406" s="23" t="s">
        <v>1</v>
      </c>
      <c r="C406" s="38"/>
      <c r="D406" s="38"/>
      <c r="E406" s="38"/>
      <c r="F406" s="36"/>
      <c r="G406" s="14"/>
      <c r="H406" s="32"/>
    </row>
    <row r="407" spans="1:8" ht="15.75">
      <c r="A407" s="42"/>
      <c r="B407" s="23" t="s">
        <v>2</v>
      </c>
      <c r="C407" s="38">
        <v>0</v>
      </c>
      <c r="D407" s="38">
        <v>0</v>
      </c>
      <c r="E407" s="38">
        <v>0</v>
      </c>
      <c r="F407" s="36">
        <v>0</v>
      </c>
      <c r="G407" s="14"/>
      <c r="H407" s="32"/>
    </row>
    <row r="408" spans="1:8" ht="15.75">
      <c r="A408" s="42"/>
      <c r="B408" s="23" t="s">
        <v>5</v>
      </c>
      <c r="C408" s="38">
        <v>8504.58</v>
      </c>
      <c r="D408" s="38">
        <v>12110.72</v>
      </c>
      <c r="E408" s="38">
        <v>11647</v>
      </c>
      <c r="F408" s="36">
        <f>E408/D408*100</f>
        <v>96.17099561380331</v>
      </c>
      <c r="G408" s="14"/>
      <c r="H408" s="32"/>
    </row>
    <row r="409" spans="1:8" ht="15.75">
      <c r="A409" s="42"/>
      <c r="B409" s="23" t="s">
        <v>3</v>
      </c>
      <c r="C409" s="38">
        <v>38053.76</v>
      </c>
      <c r="D409" s="38">
        <v>36360.99</v>
      </c>
      <c r="E409" s="38">
        <v>35373.09</v>
      </c>
      <c r="F409" s="36">
        <f>E409/D409*100</f>
        <v>97.28307727594874</v>
      </c>
      <c r="G409" s="14"/>
      <c r="H409" s="32"/>
    </row>
    <row r="410" spans="1:8" ht="15.75">
      <c r="A410" s="76"/>
      <c r="B410" s="75" t="s">
        <v>44</v>
      </c>
      <c r="C410" s="38">
        <v>1899.3</v>
      </c>
      <c r="D410" s="38">
        <v>3082.74</v>
      </c>
      <c r="E410" s="38">
        <v>3054.07</v>
      </c>
      <c r="F410" s="36">
        <f>E410/D410*100</f>
        <v>99.06998319676651</v>
      </c>
      <c r="G410" s="14"/>
      <c r="H410" s="32"/>
    </row>
    <row r="411" spans="1:8" ht="15.75">
      <c r="A411" s="47"/>
      <c r="B411" s="18"/>
      <c r="C411" s="45"/>
      <c r="D411" s="45"/>
      <c r="E411" s="45"/>
      <c r="F411" s="45"/>
      <c r="G411" s="14"/>
      <c r="H411" s="32"/>
    </row>
    <row r="412" spans="1:8" ht="15.75">
      <c r="A412" s="77"/>
      <c r="B412" s="19"/>
      <c r="C412" s="45"/>
      <c r="D412" s="45"/>
      <c r="E412" s="45"/>
      <c r="F412" s="45"/>
      <c r="G412" s="14"/>
      <c r="H412" s="32"/>
    </row>
    <row r="413" spans="1:8" ht="15.75">
      <c r="A413" s="77"/>
      <c r="B413" s="19"/>
      <c r="C413" s="45"/>
      <c r="D413" s="45"/>
      <c r="E413" s="45"/>
      <c r="F413" s="45"/>
      <c r="G413" s="14"/>
      <c r="H413" s="32"/>
    </row>
    <row r="414" spans="1:8" ht="15.75">
      <c r="A414" s="77"/>
      <c r="B414" s="19"/>
      <c r="C414" s="45"/>
      <c r="D414" s="45"/>
      <c r="E414" s="45"/>
      <c r="F414" s="45"/>
      <c r="G414" s="14"/>
      <c r="H414" s="32"/>
    </row>
    <row r="415" spans="1:8" ht="15.75">
      <c r="A415" s="18"/>
      <c r="B415" s="18"/>
      <c r="C415" s="45"/>
      <c r="D415" s="45"/>
      <c r="E415" s="45"/>
      <c r="F415" s="45"/>
      <c r="G415" s="14"/>
      <c r="H415" s="32"/>
    </row>
    <row r="416" spans="1:8" ht="15.75">
      <c r="A416" s="18"/>
      <c r="B416" s="18"/>
      <c r="C416" s="45"/>
      <c r="D416" s="45"/>
      <c r="E416" s="45"/>
      <c r="F416" s="45"/>
      <c r="G416" s="14"/>
      <c r="H416" s="32"/>
    </row>
    <row r="417" spans="1:8" ht="15.75">
      <c r="A417" s="18"/>
      <c r="B417" s="18"/>
      <c r="C417" s="45"/>
      <c r="D417" s="45"/>
      <c r="E417" s="45"/>
      <c r="F417" s="45"/>
      <c r="G417" s="14"/>
      <c r="H417" s="32"/>
    </row>
    <row r="418" spans="1:8" ht="15.75">
      <c r="A418" s="18"/>
      <c r="B418" s="18"/>
      <c r="C418" s="45"/>
      <c r="D418" s="45"/>
      <c r="E418" s="45"/>
      <c r="F418" s="45"/>
      <c r="G418" s="14"/>
      <c r="H418" s="32"/>
    </row>
    <row r="419" spans="1:8" ht="15.75">
      <c r="A419" s="18"/>
      <c r="B419" s="18"/>
      <c r="C419" s="45"/>
      <c r="D419" s="45"/>
      <c r="E419" s="45"/>
      <c r="F419" s="45"/>
      <c r="G419" s="14"/>
      <c r="H419" s="32"/>
    </row>
    <row r="420" spans="1:8" ht="15.75">
      <c r="A420" s="18"/>
      <c r="B420" s="18"/>
      <c r="C420" s="45"/>
      <c r="D420" s="45"/>
      <c r="E420" s="45"/>
      <c r="F420" s="45"/>
      <c r="G420" s="14"/>
      <c r="H420" s="32"/>
    </row>
    <row r="421" spans="1:8" ht="15.75">
      <c r="A421" s="18"/>
      <c r="B421" s="18"/>
      <c r="C421" s="45"/>
      <c r="D421" s="45"/>
      <c r="E421" s="45"/>
      <c r="F421" s="45"/>
      <c r="G421" s="14"/>
      <c r="H421" s="32"/>
    </row>
    <row r="422" spans="1:8" ht="15.75">
      <c r="A422" s="18"/>
      <c r="B422" s="18"/>
      <c r="C422" s="45"/>
      <c r="D422" s="45"/>
      <c r="E422" s="45"/>
      <c r="F422" s="45"/>
      <c r="G422" s="14"/>
      <c r="H422" s="32"/>
    </row>
    <row r="423" spans="1:8" ht="15.75">
      <c r="A423" s="18"/>
      <c r="B423" s="18"/>
      <c r="C423" s="45"/>
      <c r="D423" s="45"/>
      <c r="E423" s="45"/>
      <c r="F423" s="45"/>
      <c r="G423" s="14"/>
      <c r="H423" s="32"/>
    </row>
    <row r="424" spans="7:8" ht="12.75">
      <c r="G424" s="14"/>
      <c r="H424" s="32"/>
    </row>
    <row r="425" spans="7:8" ht="12.75">
      <c r="G425" s="14"/>
      <c r="H425" s="32"/>
    </row>
    <row r="426" spans="7:8" ht="12.75">
      <c r="G426" s="14"/>
      <c r="H426" s="32"/>
    </row>
    <row r="427" spans="7:8" ht="12.75">
      <c r="G427" s="14"/>
      <c r="H427" s="32"/>
    </row>
    <row r="428" spans="7:8" ht="12.75">
      <c r="G428" s="14"/>
      <c r="H428" s="32"/>
    </row>
    <row r="429" spans="7:8" ht="12.75">
      <c r="G429" s="14"/>
      <c r="H429" s="32"/>
    </row>
    <row r="430" spans="7:8" ht="12.75">
      <c r="G430" s="14"/>
      <c r="H430" s="32"/>
    </row>
    <row r="431" spans="7:8" ht="12.75">
      <c r="G431" s="14"/>
      <c r="H431" s="32"/>
    </row>
    <row r="432" spans="7:8" ht="12.75">
      <c r="G432" s="14"/>
      <c r="H432" s="32"/>
    </row>
    <row r="433" spans="7:8" ht="12.75">
      <c r="G433" s="14"/>
      <c r="H433" s="32"/>
    </row>
    <row r="434" spans="7:8" ht="12.75">
      <c r="G434" s="14"/>
      <c r="H434" s="32"/>
    </row>
    <row r="435" spans="7:8" ht="12.75">
      <c r="G435" s="14"/>
      <c r="H435" s="32"/>
    </row>
    <row r="436" spans="7:8" ht="12.75">
      <c r="G436" s="14"/>
      <c r="H436" s="32"/>
    </row>
    <row r="437" spans="7:8" ht="12.75">
      <c r="G437" s="14"/>
      <c r="H437" s="32"/>
    </row>
    <row r="438" spans="7:8" ht="12.75">
      <c r="G438" s="14"/>
      <c r="H438" s="32"/>
    </row>
    <row r="439" spans="7:8" ht="12.75">
      <c r="G439" s="14"/>
      <c r="H439" s="32"/>
    </row>
    <row r="440" spans="7:8" ht="12.75">
      <c r="G440" s="14"/>
      <c r="H440" s="32"/>
    </row>
    <row r="441" spans="7:8" ht="12.75">
      <c r="G441" s="14"/>
      <c r="H441" s="32"/>
    </row>
    <row r="442" spans="7:8" ht="12.75">
      <c r="G442" s="14"/>
      <c r="H442" s="32"/>
    </row>
    <row r="443" spans="7:8" ht="12.75">
      <c r="G443" s="14"/>
      <c r="H443" s="32"/>
    </row>
    <row r="444" spans="7:8" ht="12.75">
      <c r="G444" s="14"/>
      <c r="H444" s="32"/>
    </row>
    <row r="445" spans="7:8" ht="12.75">
      <c r="G445" s="14"/>
      <c r="H445" s="32"/>
    </row>
    <row r="446" spans="7:8" ht="12.75">
      <c r="G446" s="14"/>
      <c r="H446" s="32"/>
    </row>
    <row r="447" spans="7:8" ht="12.75">
      <c r="G447" s="14"/>
      <c r="H447" s="32"/>
    </row>
    <row r="448" spans="7:8" ht="12.75">
      <c r="G448" s="14"/>
      <c r="H448" s="32"/>
    </row>
    <row r="449" spans="7:8" ht="12.75">
      <c r="G449" s="14"/>
      <c r="H449" s="32"/>
    </row>
    <row r="450" spans="7:8" ht="12.75">
      <c r="G450" s="14"/>
      <c r="H450" s="32"/>
    </row>
    <row r="451" spans="7:8" ht="12.75">
      <c r="G451" s="14"/>
      <c r="H451" s="32"/>
    </row>
    <row r="452" spans="7:8" ht="12.75">
      <c r="G452" s="14"/>
      <c r="H452" s="32"/>
    </row>
    <row r="453" spans="7:8" ht="12.75">
      <c r="G453" s="14"/>
      <c r="H453" s="32"/>
    </row>
    <row r="454" spans="7:8" ht="12.75">
      <c r="G454" s="14"/>
      <c r="H454" s="32"/>
    </row>
    <row r="455" spans="7:8" ht="12.75">
      <c r="G455" s="14"/>
      <c r="H455" s="32"/>
    </row>
    <row r="456" spans="7:8" ht="12.75">
      <c r="G456" s="14"/>
      <c r="H456" s="32"/>
    </row>
    <row r="457" spans="7:8" ht="12.75">
      <c r="G457" s="14"/>
      <c r="H457" s="32"/>
    </row>
    <row r="458" spans="7:8" ht="12.75">
      <c r="G458" s="14"/>
      <c r="H458" s="32"/>
    </row>
    <row r="459" spans="7:8" ht="12.75">
      <c r="G459" s="14"/>
      <c r="H459" s="32"/>
    </row>
    <row r="460" spans="7:8" ht="12.75">
      <c r="G460" s="14"/>
      <c r="H460" s="32"/>
    </row>
    <row r="461" spans="7:8" ht="12.75">
      <c r="G461" s="14"/>
      <c r="H461" s="32"/>
    </row>
    <row r="462" spans="7:8" ht="12.75">
      <c r="G462" s="14"/>
      <c r="H462" s="32"/>
    </row>
    <row r="463" spans="7:8" ht="12.75">
      <c r="G463" s="14"/>
      <c r="H463" s="32"/>
    </row>
    <row r="464" spans="7:8" ht="12.75">
      <c r="G464" s="14"/>
      <c r="H464" s="32"/>
    </row>
    <row r="465" spans="7:8" ht="12.75">
      <c r="G465" s="14"/>
      <c r="H465" s="32"/>
    </row>
    <row r="466" spans="7:8" ht="12.75">
      <c r="G466" s="14"/>
      <c r="H466" s="32"/>
    </row>
    <row r="467" spans="7:8" ht="12.75">
      <c r="G467" s="14"/>
      <c r="H467" s="32"/>
    </row>
    <row r="468" spans="7:8" ht="12.75">
      <c r="G468" s="14"/>
      <c r="H468" s="32"/>
    </row>
    <row r="469" spans="7:8" ht="12.75">
      <c r="G469" s="14"/>
      <c r="H469" s="32"/>
    </row>
    <row r="470" spans="7:8" ht="12.75">
      <c r="G470" s="14"/>
      <c r="H470" s="32"/>
    </row>
    <row r="471" ht="12.75">
      <c r="G471" s="61"/>
    </row>
    <row r="472" spans="1:24" s="1" customFormat="1" ht="1.5" customHeight="1">
      <c r="A472" s="73"/>
      <c r="B472" s="73"/>
      <c r="C472" s="74"/>
      <c r="D472" s="74"/>
      <c r="E472" s="74"/>
      <c r="F472" s="74"/>
      <c r="G472" s="61"/>
      <c r="H472" s="33"/>
      <c r="I472" s="32"/>
      <c r="J472" s="32"/>
      <c r="K472" s="32"/>
      <c r="L472" s="32"/>
      <c r="M472" s="32"/>
      <c r="N472" s="32"/>
      <c r="O472" s="32"/>
      <c r="P472" s="32"/>
      <c r="Q472" s="32"/>
      <c r="R472" s="32"/>
      <c r="S472" s="32"/>
      <c r="T472" s="3"/>
      <c r="U472" s="3"/>
      <c r="V472" s="3"/>
      <c r="W472" s="3"/>
      <c r="X472" s="3"/>
    </row>
    <row r="473" spans="1:24" s="1" customFormat="1" ht="12.75" hidden="1">
      <c r="A473" s="73"/>
      <c r="B473" s="73"/>
      <c r="C473" s="74"/>
      <c r="D473" s="74"/>
      <c r="E473" s="74"/>
      <c r="F473" s="74"/>
      <c r="G473" s="61"/>
      <c r="H473" s="33"/>
      <c r="I473" s="32"/>
      <c r="J473" s="32"/>
      <c r="K473" s="32"/>
      <c r="L473" s="32"/>
      <c r="M473" s="32"/>
      <c r="N473" s="32"/>
      <c r="O473" s="32"/>
      <c r="P473" s="32"/>
      <c r="Q473" s="32"/>
      <c r="R473" s="32"/>
      <c r="S473" s="32"/>
      <c r="T473" s="3"/>
      <c r="U473" s="3"/>
      <c r="V473" s="3"/>
      <c r="W473" s="3"/>
      <c r="X473" s="3"/>
    </row>
    <row r="474" spans="1:24" s="1" customFormat="1" ht="63.75" customHeight="1" hidden="1">
      <c r="A474" s="73"/>
      <c r="B474" s="73"/>
      <c r="C474" s="74"/>
      <c r="D474" s="74"/>
      <c r="E474" s="74"/>
      <c r="F474" s="74"/>
      <c r="G474" s="61"/>
      <c r="H474" s="33"/>
      <c r="I474" s="32"/>
      <c r="J474" s="32"/>
      <c r="K474" s="32"/>
      <c r="L474" s="32"/>
      <c r="M474" s="32"/>
      <c r="N474" s="32"/>
      <c r="O474" s="32"/>
      <c r="P474" s="32"/>
      <c r="Q474" s="32"/>
      <c r="R474" s="32"/>
      <c r="S474" s="32"/>
      <c r="T474" s="3"/>
      <c r="U474" s="3"/>
      <c r="V474" s="3"/>
      <c r="W474" s="3"/>
      <c r="X474" s="3"/>
    </row>
    <row r="475" spans="1:24" s="1" customFormat="1" ht="12.75" hidden="1">
      <c r="A475" s="73"/>
      <c r="B475" s="73"/>
      <c r="C475" s="74"/>
      <c r="D475" s="74"/>
      <c r="E475" s="74"/>
      <c r="F475" s="74"/>
      <c r="G475" s="61"/>
      <c r="H475" s="33"/>
      <c r="I475" s="32"/>
      <c r="J475" s="32"/>
      <c r="K475" s="32"/>
      <c r="L475" s="32"/>
      <c r="M475" s="32"/>
      <c r="N475" s="32"/>
      <c r="O475" s="32"/>
      <c r="P475" s="32"/>
      <c r="Q475" s="32"/>
      <c r="R475" s="32"/>
      <c r="S475" s="32"/>
      <c r="T475" s="3"/>
      <c r="U475" s="3"/>
      <c r="V475" s="3"/>
      <c r="W475" s="3"/>
      <c r="X475" s="3"/>
    </row>
  </sheetData>
  <sheetProtection/>
  <mergeCells count="11">
    <mergeCell ref="F7:F8"/>
    <mergeCell ref="E1:F1"/>
    <mergeCell ref="A411:A414"/>
    <mergeCell ref="G42:J42"/>
    <mergeCell ref="A3:F3"/>
    <mergeCell ref="A4:G4"/>
    <mergeCell ref="C5:D5"/>
    <mergeCell ref="A7:A8"/>
    <mergeCell ref="B7:B8"/>
    <mergeCell ref="C7:C8"/>
    <mergeCell ref="D7:D8"/>
  </mergeCells>
  <printOptions/>
  <pageMargins left="0.5511811023622047" right="0.5905511811023623" top="0.984251968503937" bottom="0.984251968503937" header="0.5118110236220472" footer="0.5118110236220472"/>
  <pageSetup fitToHeight="0" fitToWidth="1" horizontalDpi="600" verticalDpi="600" orientation="portrait" paperSize="9" scale="64" r:id="rId1"/>
  <headerFooter alignWithMargins="0">
    <oddHeader>&amp;C-&amp;P -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Severina</cp:lastModifiedBy>
  <cp:lastPrinted>2024-04-17T05:39:15Z</cp:lastPrinted>
  <dcterms:created xsi:type="dcterms:W3CDTF">1996-10-08T23:32:33Z</dcterms:created>
  <dcterms:modified xsi:type="dcterms:W3CDTF">2024-04-17T05:39:23Z</dcterms:modified>
  <cp:category/>
  <cp:version/>
  <cp:contentType/>
  <cp:contentStatus/>
</cp:coreProperties>
</file>